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225" windowWidth="14805" windowHeight="7890" activeTab="2"/>
  </bookViews>
  <sheets>
    <sheet name="1" sheetId="4" r:id="rId1"/>
    <sheet name="2" sheetId="5" r:id="rId2"/>
    <sheet name="3" sheetId="6" r:id="rId3"/>
    <sheet name="4" sheetId="7" r:id="rId4"/>
    <sheet name="5" sheetId="8" r:id="rId5"/>
    <sheet name="6" sheetId="9" r:id="rId6"/>
  </sheets>
  <definedNames>
    <definedName name="_xlnm.Print_Titles" localSheetId="0">'1'!$10:$10</definedName>
    <definedName name="_xlnm.Print_Titles" localSheetId="4">'5'!$10:$11</definedName>
    <definedName name="_xlnm.Print_Area" localSheetId="0">'1'!$A$1:$D$20</definedName>
    <definedName name="_xlnm.Print_Area" localSheetId="1">'2'!$A$1:$D$26</definedName>
    <definedName name="_xlnm.Print_Area" localSheetId="2">'3'!$A$1:$E$31</definedName>
    <definedName name="_xlnm.Print_Area" localSheetId="3">'4'!$A$1:$G$199</definedName>
    <definedName name="_xlnm.Print_Area" localSheetId="4">'5'!$A$1:$H$116</definedName>
    <definedName name="_xlnm.Print_Area" localSheetId="5">'6'!$A$1:$C$22</definedName>
  </definedNames>
  <calcPr calcId="144525"/>
</workbook>
</file>

<file path=xl/calcChain.xml><?xml version="1.0" encoding="utf-8"?>
<calcChain xmlns="http://schemas.openxmlformats.org/spreadsheetml/2006/main">
  <c r="C15" i="9" l="1"/>
  <c r="C12" i="9"/>
  <c r="H66" i="8"/>
  <c r="G83" i="7"/>
  <c r="D19" i="6"/>
  <c r="D20" i="5"/>
  <c r="H101" i="8" l="1"/>
  <c r="H72" i="8"/>
  <c r="G128" i="7"/>
  <c r="D26" i="6"/>
  <c r="D23" i="6"/>
  <c r="D15" i="6"/>
  <c r="D11" i="6"/>
  <c r="D21" i="6" l="1"/>
  <c r="D18" i="5"/>
  <c r="C13" i="9" l="1"/>
  <c r="H68" i="8"/>
  <c r="H21" i="8"/>
  <c r="G13" i="7"/>
  <c r="G12" i="7" s="1"/>
  <c r="G36" i="7"/>
  <c r="G35" i="7"/>
  <c r="G34" i="7" s="1"/>
  <c r="G191" i="7"/>
  <c r="G190" i="7" s="1"/>
  <c r="G189" i="7" s="1"/>
  <c r="G188" i="7" s="1"/>
  <c r="G159" i="7" s="1"/>
  <c r="D20" i="4"/>
  <c r="D19" i="4" l="1"/>
  <c r="D11" i="4" s="1"/>
  <c r="H37" i="8" l="1"/>
  <c r="H36" i="8" s="1"/>
  <c r="G172" i="7"/>
  <c r="G171" i="7" s="1"/>
  <c r="G170" i="7" s="1"/>
  <c r="G169" i="7" s="1"/>
  <c r="H35" i="8" l="1"/>
  <c r="G32" i="7"/>
  <c r="G31" i="7" s="1"/>
  <c r="G30" i="7" s="1"/>
  <c r="D9" i="6"/>
  <c r="H97" i="8" l="1"/>
  <c r="H86" i="8"/>
  <c r="G119" i="7"/>
  <c r="G118" i="7" s="1"/>
  <c r="G117" i="7" s="1"/>
  <c r="G116" i="7" s="1"/>
  <c r="G94" i="7"/>
  <c r="H78" i="8" l="1"/>
  <c r="H87" i="8"/>
  <c r="G97" i="7"/>
  <c r="G96" i="7" s="1"/>
  <c r="G95" i="7" s="1"/>
  <c r="H77" i="8" l="1"/>
  <c r="G178" i="7"/>
  <c r="H67" i="8" l="1"/>
  <c r="G194" i="7"/>
  <c r="G66" i="7"/>
  <c r="E17" i="6"/>
  <c r="H45" i="8" l="1"/>
  <c r="D20" i="6" l="1"/>
  <c r="H114" i="8" l="1"/>
  <c r="H113" i="8" s="1"/>
  <c r="H112" i="8"/>
  <c r="H111" i="8" s="1"/>
  <c r="H110" i="8" s="1"/>
  <c r="H108" i="8"/>
  <c r="H107" i="8" s="1"/>
  <c r="H106" i="8" s="1"/>
  <c r="H105" i="8" s="1"/>
  <c r="H104" i="8" s="1"/>
  <c r="H102" i="8"/>
  <c r="H89" i="8"/>
  <c r="H95" i="8"/>
  <c r="H94" i="8" s="1"/>
  <c r="H92" i="8"/>
  <c r="H91" i="8" s="1"/>
  <c r="H90" i="8" s="1"/>
  <c r="H85" i="8"/>
  <c r="H84" i="8" s="1"/>
  <c r="H83" i="8" s="1"/>
  <c r="H81" i="8"/>
  <c r="H80" i="8" s="1"/>
  <c r="H79" i="8" s="1"/>
  <c r="H76" i="8"/>
  <c r="H75" i="8" s="1"/>
  <c r="H65" i="8"/>
  <c r="H64" i="8" s="1"/>
  <c r="H63" i="8" s="1"/>
  <c r="H62" i="8" s="1"/>
  <c r="H61" i="8" s="1"/>
  <c r="H58" i="8"/>
  <c r="H57" i="8" s="1"/>
  <c r="H56" i="8" s="1"/>
  <c r="H55" i="8" s="1"/>
  <c r="H54" i="8" s="1"/>
  <c r="H53" i="8" s="1"/>
  <c r="H44" i="8"/>
  <c r="H42" i="8"/>
  <c r="H40" i="8" s="1"/>
  <c r="H39" i="8" s="1"/>
  <c r="H33" i="8"/>
  <c r="H31" i="8"/>
  <c r="H30" i="8" s="1"/>
  <c r="H29" i="8" s="1"/>
  <c r="H20" i="8"/>
  <c r="H19" i="8" s="1"/>
  <c r="H16" i="8"/>
  <c r="H15" i="8" s="1"/>
  <c r="H14" i="8" s="1"/>
  <c r="G186" i="7"/>
  <c r="G185" i="7" s="1"/>
  <c r="G184" i="7" s="1"/>
  <c r="G182" i="7"/>
  <c r="G181" i="7" s="1"/>
  <c r="G180" i="7" s="1"/>
  <c r="G179" i="7"/>
  <c r="G177" i="7"/>
  <c r="G176" i="7" s="1"/>
  <c r="G175" i="7" s="1"/>
  <c r="G174" i="7" s="1"/>
  <c r="G167" i="7"/>
  <c r="G166" i="7" s="1"/>
  <c r="G165" i="7" s="1"/>
  <c r="G163" i="7"/>
  <c r="G162" i="7" s="1"/>
  <c r="G161" i="7" s="1"/>
  <c r="G157" i="7"/>
  <c r="G156" i="7" s="1"/>
  <c r="G155" i="7" s="1"/>
  <c r="G154" i="7" s="1"/>
  <c r="G153" i="7" s="1"/>
  <c r="G150" i="7"/>
  <c r="G149" i="7" s="1"/>
  <c r="G148" i="7" s="1"/>
  <c r="G146" i="7"/>
  <c r="G145" i="7" s="1"/>
  <c r="G144" i="7" s="1"/>
  <c r="G197" i="7"/>
  <c r="G196" i="7"/>
  <c r="G195" i="7"/>
  <c r="G193" i="7"/>
  <c r="G139" i="7"/>
  <c r="G138" i="7" s="1"/>
  <c r="G137" i="7" s="1"/>
  <c r="G136" i="7" s="1"/>
  <c r="G135" i="7" s="1"/>
  <c r="G134" i="7" s="1"/>
  <c r="G132" i="7"/>
  <c r="G131" i="7" s="1"/>
  <c r="G130" i="7" s="1"/>
  <c r="G129" i="7" s="1"/>
  <c r="G127" i="7"/>
  <c r="G126" i="7"/>
  <c r="G125" i="7"/>
  <c r="G123" i="7"/>
  <c r="G122" i="7" s="1"/>
  <c r="G121" i="7" s="1"/>
  <c r="G114" i="7"/>
  <c r="G113" i="7"/>
  <c r="G112" i="7"/>
  <c r="G111" i="7"/>
  <c r="G100" i="7" s="1"/>
  <c r="G109" i="7"/>
  <c r="G108" i="7" s="1"/>
  <c r="G107" i="7" s="1"/>
  <c r="G106" i="7" s="1"/>
  <c r="G104" i="7"/>
  <c r="G103" i="7" s="1"/>
  <c r="G102" i="7" s="1"/>
  <c r="G101" i="7" s="1"/>
  <c r="G93" i="7"/>
  <c r="G92" i="7"/>
  <c r="G91" i="7" s="1"/>
  <c r="G89" i="7"/>
  <c r="G88" i="7" s="1"/>
  <c r="G87" i="7" s="1"/>
  <c r="G86" i="7" s="1"/>
  <c r="G82" i="7"/>
  <c r="G81" i="7" s="1"/>
  <c r="G80" i="7" s="1"/>
  <c r="G79" i="7" s="1"/>
  <c r="G78" i="7" s="1"/>
  <c r="G77" i="7" s="1"/>
  <c r="G75" i="7"/>
  <c r="G74" i="7" s="1"/>
  <c r="G73" i="7" s="1"/>
  <c r="G72" i="7" s="1"/>
  <c r="G70" i="7"/>
  <c r="G69" i="7" s="1"/>
  <c r="G68" i="7" s="1"/>
  <c r="G67" i="7" s="1"/>
  <c r="G64" i="7"/>
  <c r="G63" i="7" s="1"/>
  <c r="G62" i="7" s="1"/>
  <c r="G60" i="7"/>
  <c r="G59" i="7" s="1"/>
  <c r="G58" i="7" s="1"/>
  <c r="G56" i="7"/>
  <c r="G55" i="7" s="1"/>
  <c r="G54" i="7" s="1"/>
  <c r="G52" i="7"/>
  <c r="G51" i="7" s="1"/>
  <c r="G50" i="7" s="1"/>
  <c r="G48" i="7"/>
  <c r="G47" i="7" s="1"/>
  <c r="G46" i="7" s="1"/>
  <c r="G44" i="7"/>
  <c r="G43" i="7" s="1"/>
  <c r="G42" i="7" s="1"/>
  <c r="G40" i="7"/>
  <c r="G39" i="7" s="1"/>
  <c r="G38" i="7" s="1"/>
  <c r="G28" i="7"/>
  <c r="G27" i="7" s="1"/>
  <c r="G26" i="7" s="1"/>
  <c r="G24" i="7"/>
  <c r="G23" i="7"/>
  <c r="G22" i="7"/>
  <c r="G20" i="7"/>
  <c r="G19" i="7" s="1"/>
  <c r="G18" i="7" s="1"/>
  <c r="G16" i="7"/>
  <c r="G15" i="7" s="1"/>
  <c r="G14" i="7" s="1"/>
  <c r="E29" i="6"/>
  <c r="D29" i="6"/>
  <c r="D27" i="6"/>
  <c r="E24" i="6"/>
  <c r="D24" i="6"/>
  <c r="E22" i="6"/>
  <c r="D22" i="6"/>
  <c r="E18" i="6"/>
  <c r="D18" i="6"/>
  <c r="E16" i="6"/>
  <c r="D16" i="6"/>
  <c r="E9" i="6"/>
  <c r="D19" i="5"/>
  <c r="D17" i="5"/>
  <c r="D15" i="5"/>
  <c r="D13" i="5"/>
  <c r="D16" i="4"/>
  <c r="D14" i="4"/>
  <c r="D12" i="4"/>
  <c r="G85" i="7" l="1"/>
  <c r="G84" i="7" s="1"/>
  <c r="G99" i="7"/>
  <c r="G160" i="7"/>
  <c r="E31" i="6"/>
  <c r="H74" i="8"/>
  <c r="H28" i="8"/>
  <c r="H13" i="8" s="1"/>
  <c r="G143" i="7"/>
  <c r="G142" i="7" s="1"/>
  <c r="D12" i="5"/>
  <c r="D11" i="5" s="1"/>
  <c r="G11" i="7"/>
  <c r="H116" i="8" l="1"/>
  <c r="G152" i="7"/>
  <c r="G141" i="7" s="1"/>
  <c r="G199" i="7" s="1"/>
  <c r="D31" i="6" l="1"/>
  <c r="C14" i="9"/>
  <c r="C16" i="9"/>
  <c r="C11" i="9" s="1"/>
</calcChain>
</file>

<file path=xl/sharedStrings.xml><?xml version="1.0" encoding="utf-8"?>
<sst xmlns="http://schemas.openxmlformats.org/spreadsheetml/2006/main" count="1251" uniqueCount="289">
  <si>
    <t>Приложение 4</t>
  </si>
  <si>
    <t>(тыс. рублей)</t>
  </si>
  <si>
    <t>Код бюджетной классификации</t>
  </si>
  <si>
    <t>Наименование</t>
  </si>
  <si>
    <t>Сумма</t>
  </si>
  <si>
    <t>000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</si>
  <si>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</si>
  <si>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</si>
  <si>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</si>
  <si>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</si>
  <si>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182</t>
  </si>
  <si>
    <t>1 01 02000 01 0000 110</t>
  </si>
  <si>
    <t>Налог на доходы физических лиц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</si>
  <si>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</si>
  <si>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</si>
  <si>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</si>
  <si>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</si>
  <si>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</si>
  <si>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1 06 06033 10 0000 110</t>
  </si>
  <si>
    <t>Земельный налог с организаций, обладающих земельным участком, расположенным в ганицах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</si>
  <si>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</si>
  <si>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</si>
  <si>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Приложение 6</t>
  </si>
  <si>
    <t>ГРБС</t>
  </si>
  <si>
    <t>Код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</si>
  <si>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</si>
  <si>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</si>
  <si>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</si>
  <si>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</si>
  <si>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</si>
  <si>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</si>
  <si>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853</t>
  </si>
  <si>
    <t>2 02 01001 10 0000 151</t>
  </si>
  <si>
    <t>Дотации бюджетам поселений на выравнивание бюджетной обеспеченности</t>
  </si>
  <si>
    <t>2 02 03000 00 0000 151</t>
  </si>
  <si>
    <t xml:space="preserve">СУБВЕНЦИИ БЮДЖЕТАМ СУБЪЕКТОВ РОССИЙСКОЙ ФЕДЕРАЦИИ И МУНИЦИПАЛЬНЫХ ОБРАЗОВАНИЙ </t>
  </si>
  <si>
    <t>2 02 03015 10 0000 151</t>
  </si>
  <si>
    <t>Субвенции бюджетам поселений на осуществление первичного воинского учета на территориях где отсутствуют военные комиссариаты</t>
  </si>
  <si>
    <t>2 02 04000 00 0000 151</t>
  </si>
  <si>
    <t>ИНЫЕ МЕЖБЮДЖЕТНЫЕ ТРАНСФЕРТЫ</t>
  </si>
  <si>
    <t>2 02 04014 10 0000 151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</si>
  <si>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</si>
  <si>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2 02 09000 00 0000 151</t>
  </si>
  <si>
    <t>ПРОЧИЕ БЕЗВОЗМЕЗДНЫЕ ПОСТУПЛЕНИЯ ОТ ДРУГИХ БЮДЖЕТОВ БЮДЖЕНОЙ СИСТЕМЫ</t>
  </si>
  <si>
    <t>2 02 09054 10 0000 151</t>
  </si>
  <si>
    <t>Прочие безвозмездные поступления в бюджеты сельских поселений от бюджета муниципальных районов</t>
  </si>
  <si>
    <t>Раз-
дел</t>
  </si>
  <si>
    <t>Под-
раз-
дел</t>
  </si>
  <si>
    <t>в т. ч. за счет средств ФБ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</si>
  <si>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</si>
  <si>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</si>
  <si>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</si>
  <si>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</si>
  <si>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</si>
  <si>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</si>
  <si>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</si>
  <si>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</si>
  <si>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</si>
  <si>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</si>
  <si>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</si>
  <si>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</si>
  <si>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</si>
  <si>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</si>
  <si>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02.</t>
  </si>
  <si>
    <t>Мобилизационная и вневойсковая подготовка</t>
  </si>
  <si>
    <t>03.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</si>
  <si>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</si>
  <si>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</si>
  <si>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</si>
  <si>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</si>
  <si>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Жилищно-коммунальное хозяйство</t>
  </si>
  <si>
    <t>05</t>
  </si>
  <si>
    <t>Другие вопросы в области жилищно-коммунального хозяйства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</si>
  <si>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</si>
  <si>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</si>
  <si>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</si>
  <si>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</si>
  <si>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</si>
  <si>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</si>
  <si>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</si>
  <si>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</si>
  <si>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</si>
  <si>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Целевая статья</t>
  </si>
  <si>
    <t>Вид расходов</t>
  </si>
  <si>
    <t>Раздел</t>
  </si>
  <si>
    <t>Под-раздел</t>
  </si>
  <si>
    <t>01 0 00 00000</t>
  </si>
  <si>
    <t>Основное мероприятие "Совершенствование управленческого процесса"</t>
  </si>
  <si>
    <t xml:space="preserve">Расходы на обеспечение функций  органов местного самоуправления </t>
  </si>
  <si>
    <t>01 0 01 91020</t>
  </si>
  <si>
    <t xml:space="preserve">Фонд оплаты труда государственных (муниципальных) органов </t>
  </si>
  <si>
    <t>121</t>
  </si>
  <si>
    <t>Администрация сельского поселения "Комсомольское"</t>
  </si>
  <si>
    <t>Взносы по обязательному социальному страхованию на выплаты денежного содержания и иные выплаты работникамгосударственных (муниципальных) органов</t>
  </si>
  <si>
    <t>129</t>
  </si>
  <si>
    <t>Закупка товаров, работ и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</si>
  <si>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</si>
  <si>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</si>
  <si>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01 0 0191020</t>
  </si>
  <si>
    <t>244</t>
  </si>
  <si>
    <t>Уплата иных платежей</t>
  </si>
  <si>
    <t>Фонд оплаты труда учреждений</t>
  </si>
  <si>
    <t>01 0 01 23590</t>
  </si>
  <si>
    <t>111</t>
  </si>
  <si>
    <t>119</t>
  </si>
  <si>
    <t>Прочая закупка товаров, работ и услуг в сфере информационно-коммуникационных технологий</t>
  </si>
  <si>
    <t>Закупка энергетических ресурсов</t>
  </si>
  <si>
    <t>247</t>
  </si>
  <si>
    <t>Уплата прочих налогов, сборов и иных платежей</t>
  </si>
  <si>
    <t>852</t>
  </si>
  <si>
    <t>Межбюджетные трансферты на осуществление части полномочий по формированию и исполнению бюджетов поселений</t>
  </si>
  <si>
    <t>01 0 01 41010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</si>
  <si>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</si>
  <si>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</si>
  <si>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</si>
  <si>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Передача полномочий муниципальному району по контролю за исполнением местного бюджета, за соблюдением установленного порядка подготовки и рассмотрения проекта местного бюджета, отчета о его исполнении, за соблюдением установленного порядка управления и распоряжения имуществом, находящимся в муниципальной собственности</t>
  </si>
  <si>
    <t>01 0 01 41020</t>
  </si>
  <si>
    <t>02 0 00 00000</t>
  </si>
  <si>
    <t>Основное мероприятие "Защита от чрезвыяайных ситуаций и пожарная безопасность"</t>
  </si>
  <si>
    <t>02 0 01 00000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</si>
  <si>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</si>
  <si>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02 0 01 82300</t>
  </si>
  <si>
    <t xml:space="preserve">Национальная безопасность и правоохранительная деятельность </t>
  </si>
  <si>
    <t>10</t>
  </si>
  <si>
    <t>03 0 00 00000</t>
  </si>
  <si>
    <t>Основное мероприятие "Мероприятия по благоустройству"</t>
  </si>
  <si>
    <t>03 0 01 00000</t>
  </si>
  <si>
    <t>Уличное освещение</t>
  </si>
  <si>
    <t>03 0 01 82910</t>
  </si>
  <si>
    <t>Благоустройство</t>
  </si>
  <si>
    <t>03 0 01 82920</t>
  </si>
  <si>
    <t>04 0 00 00000</t>
  </si>
  <si>
    <t>Основное мероприятие Развитие культуры"</t>
  </si>
  <si>
    <t>04 0 01 00000</t>
  </si>
  <si>
    <t>Расходы на обеспечение деятельности (оказание услуг) учреждений культуры (дома культуры, другие учреждения культуры) за счет средств на передачу части полномочий от бюджетов сельских поселений по созданию условий для организаций досуга и обеспечения жителей  услугами организаций культуры в части оплаты труда</t>
  </si>
  <si>
    <t>04 0 01 41050</t>
  </si>
  <si>
    <t>Культура, ктинематография</t>
  </si>
  <si>
    <t>Другие вопросы в области культуры</t>
  </si>
  <si>
    <t>Расходы на обеспечение деятельности (оказание услуг) учреждений хозяйственного обслуживания</t>
  </si>
  <si>
    <t>04 0 01 23590</t>
  </si>
  <si>
    <t>Расходы на проведение мероприятий в области культуры</t>
  </si>
  <si>
    <t>04 0 01 82610</t>
  </si>
  <si>
    <t>05 0 00 00000</t>
  </si>
  <si>
    <t>Основное мероприятие "Мероприятия в обсласти физической культуры и спорта"</t>
  </si>
  <si>
    <t>05 0 01 82000</t>
  </si>
  <si>
    <t xml:space="preserve">Расходы на проведение мероприятий в области физической культуры и  спорта </t>
  </si>
  <si>
    <t>05 0 01 82600</t>
  </si>
  <si>
    <t xml:space="preserve">Физическая культура </t>
  </si>
  <si>
    <t>84 2 00 85010</t>
  </si>
  <si>
    <t xml:space="preserve">Непрограммные расходы </t>
  </si>
  <si>
    <t>80 0 00 00000</t>
  </si>
  <si>
    <t>Обеспечение деятельности главы муниципального образования</t>
  </si>
  <si>
    <t>83 0 00 00000</t>
  </si>
  <si>
    <t>Расходы на обеспечение функционирования высшего должностного лица муниципального образования</t>
  </si>
  <si>
    <t>83 0 00 91010</t>
  </si>
  <si>
    <t>Функционирование высшего должностного лица субъекта РФ и муниципального образовании</t>
  </si>
  <si>
    <t>Непрограммные расходы муниципального образования</t>
  </si>
  <si>
    <t>84 0 00 00000</t>
  </si>
  <si>
    <t>Резервные фонды муниципального образования</t>
  </si>
  <si>
    <t>84 1 00 00000</t>
  </si>
  <si>
    <t>Резервный фонд финансирования непредвиденных расходов администрации</t>
  </si>
  <si>
    <t>84 1 00 86010</t>
  </si>
  <si>
    <t>Резервные средства</t>
  </si>
  <si>
    <t>870</t>
  </si>
  <si>
    <t>Прочие непрограммные расходы муниципального образования</t>
  </si>
  <si>
    <t>84 2 00 00000</t>
  </si>
  <si>
    <t>Осуществление первичного воинского учета на территориях, где отсутствуют военные комиссариаты</t>
  </si>
  <si>
    <t>84 2 00 51180</t>
  </si>
  <si>
    <t>Фонд оплаты труда государственных (муниципальных) органов и взносы по обязательному социальному страхованию</t>
  </si>
  <si>
    <t>Мобилизационная вневойсковая подготовка</t>
  </si>
  <si>
    <t>Межбюджетные трансферты бюджетам поселений на передачу полномочий по организации в границах поселения водоснабжения населения</t>
  </si>
  <si>
    <t>84 2 00 62050</t>
  </si>
  <si>
    <t>Прочая закупка товаров, работ и услуг</t>
  </si>
  <si>
    <t>Национальная экономика</t>
  </si>
  <si>
    <t>Дорожное хозяйство (дорожные фонды)</t>
  </si>
  <si>
    <t>84 2 00 Д6207</t>
  </si>
  <si>
    <t>Всего</t>
  </si>
  <si>
    <t>№ п/п</t>
  </si>
  <si>
    <t xml:space="preserve">Наименование </t>
  </si>
  <si>
    <t>Подраздел</t>
  </si>
  <si>
    <t>Вид расхода</t>
  </si>
  <si>
    <t>ОБЩЕГОСУДАРСТВЕННЫЕ ВОПРОСЫ</t>
  </si>
  <si>
    <t>Функционирование высшего должностного лица субьекта Российской Федерации и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</si>
  <si>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</si>
  <si>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01 0 01 00000</t>
  </si>
  <si>
    <t xml:space="preserve">Фонд оплаты труда государственных (муниципальных) органов и взносы по обязательному социальному страхованию
</t>
  </si>
  <si>
    <t>Закупка товаров, работ, услуг в сфере информационно-коммуникационных технологий</t>
  </si>
  <si>
    <t>Прочая закупка товаров, услуг и работ</t>
  </si>
  <si>
    <t>Муниципальная программа "Совершенствование муниципального управления"</t>
  </si>
  <si>
    <t>01 0 00 000000</t>
  </si>
  <si>
    <t>01 0 01 000000</t>
  </si>
  <si>
    <t>Межбюджетные трансферты на осуществление части полномочий по формированию и исполнению бюджета поселения</t>
  </si>
  <si>
    <t>01 0 01 041010</t>
  </si>
  <si>
    <t>01 0 01 041020</t>
  </si>
  <si>
    <t>РЕЗЕРВНЫЕ ФОНДЫ</t>
  </si>
  <si>
    <t>Непрограмные расходы муниципального образования</t>
  </si>
  <si>
    <t>Резервные фонды муниципальных образований</t>
  </si>
  <si>
    <t>84  1 00 00000</t>
  </si>
  <si>
    <t xml:space="preserve">Резервный фонд финансирования непредвденных расходов администрации </t>
  </si>
  <si>
    <t>ДРУГИЕ 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</si>
  <si>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</si>
  <si>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</si>
  <si>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Прочая закупка товаров, работ и услуг для обеспечения
государственных (муниципальных) нужд</t>
  </si>
  <si>
    <t xml:space="preserve">  НАЦИОНАЛЬНАЯ ОБОРОНА</t>
  </si>
  <si>
    <t>Непрограммные расходы</t>
  </si>
  <si>
    <t xml:space="preserve">Прочие непрограммные расходы </t>
  </si>
  <si>
    <t>НАЦИОНАЛЬНАЯ БЕЗОПАСНОСТЬ И ПРАВООХРАНИТЕЛЬНАЯ ДЕЯТЕЛЬНОСТЬ</t>
  </si>
  <si>
    <t>Основное мероприятие "защита от чрезвычайных ситуаций и пожарная безопасность"</t>
  </si>
  <si>
    <t>НАЦИОНАЛЬНАЯ ЭКОНОМИКА</t>
  </si>
  <si>
    <t>Иные межбюджетные трансферты на исполнение полномочий по организации на дорожную деятельность в отношении автомобильных дорог общего пользования местного назначения</t>
  </si>
  <si>
    <t>Благоустройство села</t>
  </si>
  <si>
    <t xml:space="preserve">Выполнение других обязательств муниципального образования </t>
  </si>
  <si>
    <t>Непрограммные расходы органов исполнительной власти муниципального образования</t>
  </si>
  <si>
    <t>Расходы на проведение мероприятий в области физической культуры</t>
  </si>
  <si>
    <t>Социальная Политика</t>
  </si>
  <si>
    <t xml:space="preserve">Непрограмные расходы </t>
  </si>
  <si>
    <t>Прочие непрограмные расходы муниципального образования</t>
  </si>
  <si>
    <t>Доплаты к пенсиям муниципальных служащих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</si>
  <si>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</si>
  <si>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</si>
  <si>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</si>
  <si>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Основное мероприятие "Развитие физической культуры и спорта"</t>
  </si>
  <si>
    <t>05 0 01 00000</t>
  </si>
  <si>
    <t>Расходы на проведение мероприятий в области физической культуры и спорта</t>
  </si>
  <si>
    <t>05 0 0182600</t>
  </si>
  <si>
    <t>сумма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</si>
  <si>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</si>
  <si>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</si>
  <si>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</si>
  <si>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</si>
  <si>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000 01 05 02 01 10 0000 510</t>
  </si>
  <si>
    <t>Увеличение прочих остатков средств бюджетов поселений</t>
  </si>
  <si>
    <t>000 01 05 00 00 00 0000 600</t>
  </si>
  <si>
    <t>Уменьшение остатков средств бюджетов</t>
  </si>
  <si>
    <t>000 01 05 02 01 10 0000 610</t>
  </si>
  <si>
    <t>Уменьшение прочих остатков средств бюджетов поселений</t>
  </si>
  <si>
    <t>Итого</t>
  </si>
  <si>
    <t>Приложение 1</t>
  </si>
  <si>
    <t>Приложение 2</t>
  </si>
  <si>
    <t>Приложение 3</t>
  </si>
  <si>
    <t>Приложение 5</t>
  </si>
  <si>
    <t>ЗЕМЕЛЬНЫЙ НАЛОГ</t>
  </si>
  <si>
    <t>«О внесении изменений в Решение Совета Депутатов</t>
  </si>
  <si>
    <t>Налоговые и неналоговые доходы местного бюджета на 2023 год</t>
  </si>
  <si>
    <t>Объем безвозмездных поступлений на 2023 год</t>
  </si>
  <si>
    <t>Распределение бюджетных ассигнований по разделам и подразделам классификации расходов бюджетов на 2023 год</t>
  </si>
  <si>
    <t>Распределение бюджетных ассигнований по целевым статьям (муниципальным программам и непрограммным направлениям деятельности) видам расходов, ведомствам, а также по разделам, подразделам,  классификации расходов бюджетов на 2023 год</t>
  </si>
  <si>
    <t>Муниципальная программа "Совершенствование муниципального управления " муниципального образования "Комсомольское" на 2023-2025 гг.</t>
  </si>
  <si>
    <t>Муниципальная программа "Предупреждение чрезвычайных сиутаций" на территории муниципального образования "Комсомольское" на 2023-2025 гг</t>
  </si>
  <si>
    <t>Муниципальная программа "Благоустройство" муниципального образования "Комсомольское" на 2023-2025 гг</t>
  </si>
  <si>
    <t>Муниципальная программа "Культура" муниципального образования "Комсомольское" на 2023-2025 гг</t>
  </si>
  <si>
    <t>00 0 00 00000</t>
  </si>
  <si>
    <t>Уплата прочих налогов, сборов</t>
  </si>
  <si>
    <t>Муниципальная программа "Развитие физической культуры и спорта" на территории  муниципального образования "Комсомольское" на 2023-2025 гг</t>
  </si>
  <si>
    <t>СОЦИАЛЬНАЯ ПОЛИТИКА</t>
  </si>
  <si>
    <t>00</t>
  </si>
  <si>
    <t>Доплаты к пенсиям отдельных категорий граждан и другие общегосударственные вопросы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</si>
  <si>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</si>
  <si>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</si>
  <si>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 бюджете МО "Комсомольское" на 2023 год и плановый 2024 и 2025 гг."</t>
  </si>
  <si>
    <t>О бюджете МО "Комсомольское" на 2023 год и плановый 2024 и 2025гг."</t>
  </si>
  <si>
    <t>Источники финансирования дефицита местного бюджета на 2023 год</t>
  </si>
  <si>
    <t>Основное мероприятие "Совершенствование муниципального управления" муниципального образования "Комсомольское" на 2023-2025 гг.</t>
  </si>
  <si>
    <t>Муниципальная программа "Предупреждение чрезвычайных ситуаций" на территории муниципального образования "Комсомольское" на 2023-2025 гг.</t>
  </si>
  <si>
    <t>Муниципальная программа "Культура" муниципального образования "Комсомольское" на 2023-2025 гг.</t>
  </si>
  <si>
    <t>Муниципальная программа "Развитие физической культуры и спорта" на территории муниципального образования "Комсомольское" на 2023-2025 гг.</t>
  </si>
  <si>
    <t>Ведомственная структура расходов местного бюджета на 2023 год</t>
  </si>
  <si>
    <t>03 0 01 62920</t>
  </si>
  <si>
    <t>Передача бюджетам сельских поселений полномочий по участию в организации деятельности по сбору, транспортировке, обработке, утилизации, обезвреживанию, захоронению твердых коммунальных отходов</t>
  </si>
  <si>
    <t>243</t>
  </si>
  <si>
    <t>Закупка товаров, работ, услуг в целях капитального ремонта государственного (муниципального) имущества</t>
  </si>
  <si>
    <t>Специальный расходы</t>
  </si>
  <si>
    <t>07</t>
  </si>
  <si>
    <t>Иные межбюджетные трансферты бюджетам поселений на выполнение отдельных полномочий</t>
  </si>
  <si>
    <t>Специальные расходы</t>
  </si>
  <si>
    <t>Обеспечение проведения выборов и референдумов</t>
  </si>
  <si>
    <t>880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</si>
  <si>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</si>
  <si>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</si>
  <si>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</si>
  <si>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</si>
  <si>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84 2 00 88100</t>
  </si>
  <si>
    <t>МО "Комсомольское"  от 30.12.2022 №20/1</t>
  </si>
  <si>
    <t>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</si>
  <si>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84 2 00 743Д0</t>
  </si>
  <si>
    <t>85 2 00 743Д0</t>
  </si>
  <si>
    <t>86 2 00 743Д0</t>
  </si>
  <si>
    <t>87 2 00 743Д0</t>
  </si>
  <si>
    <t>к Решению Совета депутатов МО  «Комсомольское» от 12.10.2023г. №15/1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</si>
</sst>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000"/>
    <numFmt numFmtId="166" formatCode="0.000"/>
    <numFmt numFmtId="167" formatCode="0.0"/>
    <numFmt numFmtId="168" formatCode="0.00000"/>
    <numFmt numFmtId="169" formatCode="#,##0.00000"/>
    <numFmt numFmtId="170" formatCode="#,##0.000"/>
  </numFmts>
  <fonts count="2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000000"/>
      <name val="Arial Cyr"/>
      <family val="2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7" fillId="0" borderId="0"/>
    <xf numFmtId="4" fontId="22" fillId="12" borderId="8">
      <alignment horizontal="right" vertical="top" shrinkToFit="1"/>
    </xf>
  </cellStyleXfs>
  <cellXfs count="28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0" fontId="5" fillId="0" borderId="0" xfId="1" applyFont="1" applyBorder="1"/>
    <xf numFmtId="0" fontId="2" fillId="0" borderId="0" xfId="1" applyFont="1" applyAlignment="1">
      <alignment horizontal="right"/>
    </xf>
    <xf numFmtId="0" fontId="6" fillId="0" borderId="3" xfId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/>
    </xf>
    <xf numFmtId="0" fontId="6" fillId="0" borderId="3" xfId="1" applyFont="1" applyBorder="1" applyAlignment="1">
      <alignment vertical="center" wrapText="1"/>
    </xf>
    <xf numFmtId="0" fontId="6" fillId="0" borderId="3" xfId="1" applyFont="1" applyBorder="1" applyAlignment="1">
      <alignment horizontal="left" vertical="center" wrapText="1"/>
    </xf>
    <xf numFmtId="0" fontId="3" fillId="0" borderId="3" xfId="1" applyFont="1" applyBorder="1" applyAlignment="1">
      <alignment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justify" vertical="top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Border="1"/>
    <xf numFmtId="0" fontId="3" fillId="0" borderId="3" xfId="1" applyFont="1" applyBorder="1" applyAlignment="1">
      <alignment wrapText="1"/>
    </xf>
    <xf numFmtId="0" fontId="3" fillId="0" borderId="0" xfId="1" applyFont="1" applyAlignment="1"/>
    <xf numFmtId="49" fontId="6" fillId="0" borderId="3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 wrapText="1"/>
    </xf>
    <xf numFmtId="2" fontId="6" fillId="0" borderId="3" xfId="1" applyNumberFormat="1" applyFont="1" applyBorder="1" applyAlignment="1">
      <alignment horizontal="center" vertical="top" wrapText="1"/>
    </xf>
    <xf numFmtId="2" fontId="3" fillId="0" borderId="3" xfId="1" applyNumberFormat="1" applyFont="1" applyBorder="1" applyAlignment="1">
      <alignment horizontal="center" vertical="top" wrapText="1"/>
    </xf>
    <xf numFmtId="0" fontId="3" fillId="0" borderId="3" xfId="1" applyFont="1" applyBorder="1" applyAlignment="1">
      <alignment horizontal="left" vertical="top" wrapText="1"/>
    </xf>
    <xf numFmtId="0" fontId="1" fillId="0" borderId="0" xfId="1"/>
    <xf numFmtId="0" fontId="8" fillId="0" borderId="0" xfId="1" applyFont="1" applyAlignment="1">
      <alignment wrapText="1"/>
    </xf>
    <xf numFmtId="0" fontId="8" fillId="0" borderId="0" xfId="1" applyFont="1"/>
    <xf numFmtId="0" fontId="10" fillId="0" borderId="4" xfId="1" applyNumberFormat="1" applyFont="1" applyFill="1" applyBorder="1" applyAlignment="1">
      <alignment horizontal="center" vertical="top" wrapText="1"/>
    </xf>
    <xf numFmtId="0" fontId="11" fillId="0" borderId="4" xfId="1" applyNumberFormat="1" applyFont="1" applyFill="1" applyBorder="1" applyAlignment="1">
      <alignment vertical="top" wrapText="1"/>
    </xf>
    <xf numFmtId="0" fontId="11" fillId="0" borderId="4" xfId="1" applyNumberFormat="1" applyFont="1" applyFill="1" applyBorder="1" applyAlignment="1">
      <alignment horizontal="center" vertical="top" wrapText="1"/>
    </xf>
    <xf numFmtId="164" fontId="11" fillId="0" borderId="4" xfId="1" applyNumberFormat="1" applyFont="1" applyFill="1" applyBorder="1" applyAlignment="1">
      <alignment horizontal="center" vertical="top" wrapText="1"/>
    </xf>
    <xf numFmtId="0" fontId="10" fillId="0" borderId="4" xfId="1" applyNumberFormat="1" applyFont="1" applyFill="1" applyBorder="1" applyAlignment="1">
      <alignment vertical="top" wrapText="1"/>
    </xf>
    <xf numFmtId="164" fontId="10" fillId="0" borderId="4" xfId="1" applyNumberFormat="1" applyFont="1" applyFill="1" applyBorder="1" applyAlignment="1">
      <alignment horizontal="center" vertical="top" wrapText="1"/>
    </xf>
    <xf numFmtId="49" fontId="10" fillId="0" borderId="4" xfId="1" applyNumberFormat="1" applyFont="1" applyFill="1" applyBorder="1" applyAlignment="1">
      <alignment horizontal="center" vertical="top" wrapText="1"/>
    </xf>
    <xf numFmtId="0" fontId="2" fillId="0" borderId="0" xfId="1" applyFont="1" applyBorder="1" applyAlignment="1">
      <alignment vertical="center"/>
    </xf>
    <xf numFmtId="0" fontId="12" fillId="0" borderId="3" xfId="1" applyFont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center" vertical="center" wrapText="1"/>
    </xf>
    <xf numFmtId="2" fontId="13" fillId="0" borderId="3" xfId="1" applyNumberFormat="1" applyFont="1" applyBorder="1" applyAlignment="1">
      <alignment horizontal="center" vertical="center" wrapText="1"/>
    </xf>
    <xf numFmtId="0" fontId="3" fillId="0" borderId="3" xfId="3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wrapText="1"/>
    </xf>
    <xf numFmtId="0" fontId="13" fillId="0" borderId="3" xfId="1" applyFont="1" applyBorder="1" applyAlignment="1">
      <alignment horizontal="left" vertical="center" wrapText="1"/>
    </xf>
    <xf numFmtId="0" fontId="12" fillId="2" borderId="3" xfId="1" applyFont="1" applyFill="1" applyBorder="1" applyAlignment="1">
      <alignment horizontal="center" vertical="center" wrapText="1"/>
    </xf>
    <xf numFmtId="49" fontId="6" fillId="2" borderId="3" xfId="1" applyNumberFormat="1" applyFont="1" applyFill="1" applyBorder="1" applyAlignment="1">
      <alignment horizontal="center" vertical="center"/>
    </xf>
    <xf numFmtId="2" fontId="12" fillId="2" borderId="3" xfId="1" applyNumberFormat="1" applyFont="1" applyFill="1" applyBorder="1" applyAlignment="1">
      <alignment horizontal="center" vertical="center" wrapText="1"/>
    </xf>
    <xf numFmtId="0" fontId="12" fillId="5" borderId="3" xfId="1" applyFont="1" applyFill="1" applyBorder="1" applyAlignment="1">
      <alignment horizontal="center" vertical="center" wrapText="1"/>
    </xf>
    <xf numFmtId="49" fontId="6" fillId="5" borderId="3" xfId="1" applyNumberFormat="1" applyFont="1" applyFill="1" applyBorder="1" applyAlignment="1">
      <alignment horizontal="center" vertical="center"/>
    </xf>
    <xf numFmtId="0" fontId="12" fillId="8" borderId="3" xfId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left" vertical="center" wrapText="1"/>
    </xf>
    <xf numFmtId="49" fontId="6" fillId="8" borderId="3" xfId="1" applyNumberFormat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 wrapText="1"/>
    </xf>
    <xf numFmtId="0" fontId="14" fillId="0" borderId="0" xfId="1" applyFont="1" applyAlignment="1">
      <alignment wrapText="1"/>
    </xf>
    <xf numFmtId="0" fontId="14" fillId="0" borderId="0" xfId="1" applyFont="1"/>
    <xf numFmtId="0" fontId="5" fillId="5" borderId="3" xfId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 wrapText="1"/>
    </xf>
    <xf numFmtId="166" fontId="16" fillId="5" borderId="3" xfId="1" applyNumberFormat="1" applyFont="1" applyFill="1" applyBorder="1" applyAlignment="1">
      <alignment horizontal="center" vertical="center" wrapText="1"/>
    </xf>
    <xf numFmtId="0" fontId="2" fillId="5" borderId="3" xfId="3" applyFont="1" applyFill="1" applyBorder="1" applyAlignment="1">
      <alignment horizontal="left" vertical="center" wrapText="1"/>
    </xf>
    <xf numFmtId="0" fontId="2" fillId="5" borderId="3" xfId="3" applyFont="1" applyFill="1" applyBorder="1" applyAlignment="1">
      <alignment horizontal="center" vertical="center" wrapText="1"/>
    </xf>
    <xf numFmtId="49" fontId="15" fillId="5" borderId="3" xfId="1" applyNumberFormat="1" applyFont="1" applyFill="1" applyBorder="1" applyAlignment="1">
      <alignment horizontal="center" vertical="center" wrapText="1"/>
    </xf>
    <xf numFmtId="49" fontId="14" fillId="5" borderId="3" xfId="1" applyNumberFormat="1" applyFont="1" applyFill="1" applyBorder="1" applyAlignment="1">
      <alignment horizontal="center" vertical="center" wrapText="1"/>
    </xf>
    <xf numFmtId="49" fontId="2" fillId="5" borderId="3" xfId="1" applyNumberFormat="1" applyFont="1" applyFill="1" applyBorder="1" applyAlignment="1">
      <alignment horizontal="center" vertical="center" wrapText="1"/>
    </xf>
    <xf numFmtId="49" fontId="18" fillId="5" borderId="3" xfId="1" applyNumberFormat="1" applyFont="1" applyFill="1" applyBorder="1" applyAlignment="1">
      <alignment horizontal="center" vertical="center" wrapText="1"/>
    </xf>
    <xf numFmtId="0" fontId="5" fillId="9" borderId="3" xfId="3" applyFont="1" applyFill="1" applyBorder="1" applyAlignment="1">
      <alignment horizontal="left" vertical="center" wrapText="1"/>
    </xf>
    <xf numFmtId="0" fontId="5" fillId="9" borderId="3" xfId="3" applyFont="1" applyFill="1" applyBorder="1" applyAlignment="1">
      <alignment horizontal="center" vertical="center" wrapText="1"/>
    </xf>
    <xf numFmtId="49" fontId="15" fillId="9" borderId="3" xfId="1" applyNumberFormat="1" applyFont="1" applyFill="1" applyBorder="1" applyAlignment="1">
      <alignment horizontal="center" vertical="center" wrapText="1"/>
    </xf>
    <xf numFmtId="49" fontId="2" fillId="9" borderId="3" xfId="1" applyNumberFormat="1" applyFont="1" applyFill="1" applyBorder="1" applyAlignment="1">
      <alignment horizontal="center" vertical="center" wrapText="1"/>
    </xf>
    <xf numFmtId="49" fontId="18" fillId="9" borderId="3" xfId="1" applyNumberFormat="1" applyFont="1" applyFill="1" applyBorder="1" applyAlignment="1">
      <alignment horizontal="center" vertical="center" wrapText="1"/>
    </xf>
    <xf numFmtId="165" fontId="16" fillId="9" borderId="3" xfId="1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left" vertical="center" wrapText="1"/>
    </xf>
    <xf numFmtId="0" fontId="2" fillId="0" borderId="3" xfId="3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5" fillId="9" borderId="3" xfId="1" applyNumberFormat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left" wrapText="1"/>
    </xf>
    <xf numFmtId="0" fontId="2" fillId="0" borderId="3" xfId="1" applyNumberFormat="1" applyFont="1" applyFill="1" applyBorder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vertical="center" wrapText="1"/>
    </xf>
    <xf numFmtId="0" fontId="2" fillId="0" borderId="3" xfId="3" applyNumberFormat="1" applyFont="1" applyFill="1" applyBorder="1" applyAlignment="1">
      <alignment horizontal="left" vertical="center" wrapText="1"/>
    </xf>
    <xf numFmtId="0" fontId="5" fillId="9" borderId="3" xfId="1" applyNumberFormat="1" applyFont="1" applyFill="1" applyBorder="1" applyAlignment="1">
      <alignment horizontal="center" vertical="center" wrapText="1"/>
    </xf>
    <xf numFmtId="49" fontId="21" fillId="9" borderId="3" xfId="1" applyNumberFormat="1" applyFont="1" applyFill="1" applyBorder="1" applyAlignment="1">
      <alignment horizontal="center" vertical="center" wrapText="1"/>
    </xf>
    <xf numFmtId="2" fontId="16" fillId="9" borderId="3" xfId="1" applyNumberFormat="1" applyFont="1" applyFill="1" applyBorder="1" applyAlignment="1">
      <alignment horizontal="center" vertical="center" wrapText="1"/>
    </xf>
    <xf numFmtId="0" fontId="5" fillId="0" borderId="0" xfId="1" applyFont="1"/>
    <xf numFmtId="0" fontId="2" fillId="0" borderId="3" xfId="1" applyFont="1" applyBorder="1" applyAlignment="1">
      <alignment horizontal="center" vertical="center"/>
    </xf>
    <xf numFmtId="0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NumberFormat="1" applyFont="1" applyFill="1" applyBorder="1" applyAlignment="1">
      <alignment horizontal="center" vertical="center" wrapText="1"/>
    </xf>
    <xf numFmtId="0" fontId="15" fillId="5" borderId="3" xfId="1" applyNumberFormat="1" applyFont="1" applyFill="1" applyBorder="1" applyAlignment="1">
      <alignment horizontal="center" vertical="center" wrapText="1"/>
    </xf>
    <xf numFmtId="0" fontId="21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0" fontId="5" fillId="9" borderId="3" xfId="1" applyNumberFormat="1" applyFont="1" applyFill="1" applyBorder="1" applyAlignment="1">
      <alignment horizontal="left" vertical="center" wrapText="1"/>
    </xf>
    <xf numFmtId="0" fontId="5" fillId="5" borderId="3" xfId="3" applyFont="1" applyFill="1" applyBorder="1" applyAlignment="1">
      <alignment horizontal="left" vertical="center" wrapText="1"/>
    </xf>
    <xf numFmtId="0" fontId="5" fillId="5" borderId="3" xfId="3" applyFont="1" applyFill="1" applyBorder="1" applyAlignment="1">
      <alignment horizontal="center" vertical="center" wrapText="1"/>
    </xf>
    <xf numFmtId="0" fontId="15" fillId="5" borderId="3" xfId="3" applyFont="1" applyFill="1" applyBorder="1" applyAlignment="1">
      <alignment horizontal="center" vertical="center" wrapText="1"/>
    </xf>
    <xf numFmtId="0" fontId="21" fillId="5" borderId="3" xfId="3" applyFont="1" applyFill="1" applyBorder="1" applyAlignment="1">
      <alignment horizontal="center" vertical="center" wrapText="1"/>
    </xf>
    <xf numFmtId="167" fontId="16" fillId="5" borderId="3" xfId="3" applyNumberFormat="1" applyFont="1" applyFill="1" applyBorder="1" applyAlignment="1">
      <alignment horizontal="center" vertical="center" wrapText="1"/>
    </xf>
    <xf numFmtId="0" fontId="2" fillId="9" borderId="3" xfId="3" applyFont="1" applyFill="1" applyBorder="1" applyAlignment="1">
      <alignment horizontal="center" vertical="center" wrapText="1"/>
    </xf>
    <xf numFmtId="49" fontId="14" fillId="9" borderId="3" xfId="1" applyNumberFormat="1" applyFont="1" applyFill="1" applyBorder="1" applyAlignment="1">
      <alignment horizontal="center" vertical="center" wrapText="1"/>
    </xf>
    <xf numFmtId="167" fontId="16" fillId="9" borderId="3" xfId="1" applyNumberFormat="1" applyFont="1" applyFill="1" applyBorder="1" applyAlignment="1">
      <alignment horizontal="center" vertical="center" wrapText="1"/>
    </xf>
    <xf numFmtId="0" fontId="5" fillId="5" borderId="0" xfId="1" applyFont="1" applyFill="1" applyAlignment="1">
      <alignment horizontal="left" vertical="center"/>
    </xf>
    <xf numFmtId="167" fontId="19" fillId="5" borderId="3" xfId="1" applyNumberFormat="1" applyFont="1" applyFill="1" applyBorder="1" applyAlignment="1">
      <alignment horizontal="center" vertical="center" wrapText="1"/>
    </xf>
    <xf numFmtId="0" fontId="5" fillId="10" borderId="3" xfId="3" applyFont="1" applyFill="1" applyBorder="1" applyAlignment="1">
      <alignment horizontal="left" vertical="center" wrapText="1"/>
    </xf>
    <xf numFmtId="0" fontId="2" fillId="10" borderId="3" xfId="3" applyFont="1" applyFill="1" applyBorder="1" applyAlignment="1">
      <alignment horizontal="center" vertical="center" wrapText="1"/>
    </xf>
    <xf numFmtId="49" fontId="14" fillId="10" borderId="3" xfId="1" applyNumberFormat="1" applyFont="1" applyFill="1" applyBorder="1" applyAlignment="1">
      <alignment horizontal="center" vertical="center" wrapText="1"/>
    </xf>
    <xf numFmtId="49" fontId="2" fillId="10" borderId="3" xfId="1" applyNumberFormat="1" applyFont="1" applyFill="1" applyBorder="1" applyAlignment="1">
      <alignment horizontal="center" vertical="center" wrapText="1"/>
    </xf>
    <xf numFmtId="49" fontId="18" fillId="10" borderId="3" xfId="1" applyNumberFormat="1" applyFont="1" applyFill="1" applyBorder="1" applyAlignment="1">
      <alignment horizontal="center" vertical="center" wrapText="1"/>
    </xf>
    <xf numFmtId="167" fontId="19" fillId="10" borderId="3" xfId="1" applyNumberFormat="1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left" vertical="center" wrapText="1"/>
    </xf>
    <xf numFmtId="0" fontId="2" fillId="3" borderId="3" xfId="3" applyFont="1" applyFill="1" applyBorder="1" applyAlignment="1">
      <alignment horizontal="center" vertical="center" wrapText="1"/>
    </xf>
    <xf numFmtId="49" fontId="2" fillId="3" borderId="3" xfId="3" applyNumberFormat="1" applyFont="1" applyFill="1" applyBorder="1" applyAlignment="1">
      <alignment horizontal="center" vertical="center" wrapText="1"/>
    </xf>
    <xf numFmtId="49" fontId="2" fillId="5" borderId="3" xfId="3" applyNumberFormat="1" applyFont="1" applyFill="1" applyBorder="1" applyAlignment="1">
      <alignment horizontal="center" vertical="center" wrapText="1"/>
    </xf>
    <xf numFmtId="0" fontId="18" fillId="5" borderId="3" xfId="3" applyFont="1" applyFill="1" applyBorder="1" applyAlignment="1">
      <alignment horizontal="center" vertical="center" wrapText="1"/>
    </xf>
    <xf numFmtId="167" fontId="17" fillId="9" borderId="3" xfId="1" applyNumberFormat="1" applyFont="1" applyFill="1" applyBorder="1" applyAlignment="1">
      <alignment horizontal="center" vertical="center" wrapText="1"/>
    </xf>
    <xf numFmtId="167" fontId="16" fillId="5" borderId="3" xfId="1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wrapText="1"/>
    </xf>
    <xf numFmtId="0" fontId="5" fillId="0" borderId="3" xfId="3" applyFont="1" applyFill="1" applyBorder="1" applyAlignment="1">
      <alignment horizontal="left" vertical="center" wrapText="1"/>
    </xf>
    <xf numFmtId="0" fontId="5" fillId="0" borderId="0" xfId="1" applyFont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0" fontId="2" fillId="5" borderId="3" xfId="1" applyNumberFormat="1" applyFont="1" applyFill="1" applyBorder="1" applyAlignment="1">
      <alignment horizontal="center" vertical="center" wrapText="1"/>
    </xf>
    <xf numFmtId="167" fontId="5" fillId="5" borderId="3" xfId="1" applyNumberFormat="1" applyFont="1" applyFill="1" applyBorder="1" applyAlignment="1">
      <alignment horizontal="center" vertical="center" wrapText="1"/>
    </xf>
    <xf numFmtId="0" fontId="6" fillId="9" borderId="3" xfId="3" applyFont="1" applyFill="1" applyBorder="1" applyAlignment="1">
      <alignment horizontal="left" vertical="center" wrapText="1"/>
    </xf>
    <xf numFmtId="0" fontId="2" fillId="9" borderId="3" xfId="1" applyNumberFormat="1" applyFont="1" applyFill="1" applyBorder="1" applyAlignment="1">
      <alignment horizontal="center" vertical="center" wrapText="1"/>
    </xf>
    <xf numFmtId="167" fontId="5" fillId="9" borderId="3" xfId="1" applyNumberFormat="1" applyFont="1" applyFill="1" applyBorder="1" applyAlignment="1">
      <alignment horizontal="center" vertical="center" wrapText="1"/>
    </xf>
    <xf numFmtId="49" fontId="15" fillId="5" borderId="3" xfId="3" applyNumberFormat="1" applyFont="1" applyFill="1" applyBorder="1" applyAlignment="1">
      <alignment horizontal="center" vertical="center" wrapText="1"/>
    </xf>
    <xf numFmtId="49" fontId="5" fillId="5" borderId="3" xfId="3" applyNumberFormat="1" applyFont="1" applyFill="1" applyBorder="1" applyAlignment="1">
      <alignment horizontal="center" vertical="center" wrapText="1"/>
    </xf>
    <xf numFmtId="167" fontId="6" fillId="5" borderId="3" xfId="3" applyNumberFormat="1" applyFont="1" applyFill="1" applyBorder="1" applyAlignment="1">
      <alignment horizontal="center" vertical="center" wrapText="1"/>
    </xf>
    <xf numFmtId="0" fontId="5" fillId="11" borderId="0" xfId="1" applyFont="1" applyFill="1"/>
    <xf numFmtId="0" fontId="2" fillId="0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" fillId="0" borderId="3" xfId="1" applyFont="1" applyBorder="1"/>
    <xf numFmtId="0" fontId="3" fillId="0" borderId="3" xfId="1" applyFont="1" applyBorder="1" applyAlignment="1">
      <alignment horizontal="left" wrapText="1"/>
    </xf>
    <xf numFmtId="0" fontId="3" fillId="0" borderId="3" xfId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0" fontId="11" fillId="0" borderId="4" xfId="0" applyNumberFormat="1" applyFont="1" applyFill="1" applyBorder="1" applyAlignment="1">
      <alignment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0" fontId="10" fillId="0" borderId="4" xfId="0" applyNumberFormat="1" applyFont="1" applyFill="1" applyBorder="1" applyAlignment="1">
      <alignment vertical="top" wrapText="1"/>
    </xf>
    <xf numFmtId="0" fontId="14" fillId="0" borderId="0" xfId="1" applyFont="1" applyAlignment="1"/>
    <xf numFmtId="0" fontId="2" fillId="0" borderId="0" xfId="1" applyFont="1" applyAlignment="1"/>
    <xf numFmtId="0" fontId="3" fillId="0" borderId="0" xfId="1" applyFont="1" applyBorder="1" applyAlignment="1">
      <alignment vertical="center"/>
    </xf>
    <xf numFmtId="168" fontId="5" fillId="0" borderId="3" xfId="1" applyNumberFormat="1" applyFont="1" applyBorder="1"/>
    <xf numFmtId="0" fontId="10" fillId="0" borderId="4" xfId="0" applyNumberFormat="1" applyFont="1" applyFill="1" applyBorder="1" applyAlignment="1">
      <alignment horizontal="center" vertical="top" wrapText="1"/>
    </xf>
    <xf numFmtId="0" fontId="13" fillId="8" borderId="3" xfId="1" applyFont="1" applyFill="1" applyBorder="1" applyAlignment="1">
      <alignment horizontal="center" vertical="center" wrapText="1"/>
    </xf>
    <xf numFmtId="49" fontId="3" fillId="8" borderId="3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49" fontId="5" fillId="0" borderId="3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right" vertical="center"/>
    </xf>
    <xf numFmtId="0" fontId="3" fillId="0" borderId="0" xfId="1" applyFont="1" applyAlignment="1">
      <alignment horizontal="center"/>
    </xf>
    <xf numFmtId="4" fontId="10" fillId="0" borderId="4" xfId="1" applyNumberFormat="1" applyFont="1" applyFill="1" applyBorder="1" applyAlignment="1">
      <alignment horizontal="center" vertical="top" wrapText="1"/>
    </xf>
    <xf numFmtId="167" fontId="13" fillId="0" borderId="3" xfId="1" applyNumberFormat="1" applyFont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/>
    </xf>
    <xf numFmtId="49" fontId="3" fillId="7" borderId="3" xfId="1" applyNumberFormat="1" applyFont="1" applyFill="1" applyBorder="1" applyAlignment="1">
      <alignment horizontal="center" vertical="center"/>
    </xf>
    <xf numFmtId="0" fontId="3" fillId="8" borderId="3" xfId="1" applyNumberFormat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wrapText="1"/>
    </xf>
    <xf numFmtId="0" fontId="14" fillId="2" borderId="3" xfId="1" applyFont="1" applyFill="1" applyBorder="1"/>
    <xf numFmtId="0" fontId="3" fillId="2" borderId="3" xfId="1" applyFont="1" applyFill="1" applyBorder="1" applyAlignment="1">
      <alignment horizontal="left" wrapText="1"/>
    </xf>
    <xf numFmtId="4" fontId="3" fillId="2" borderId="3" xfId="1" applyNumberFormat="1" applyFont="1" applyFill="1" applyBorder="1" applyAlignment="1">
      <alignment horizontal="center" vertical="center"/>
    </xf>
    <xf numFmtId="49" fontId="3" fillId="3" borderId="3" xfId="1" applyNumberFormat="1" applyFont="1" applyFill="1" applyBorder="1" applyAlignment="1">
      <alignment horizontal="center" vertical="center"/>
    </xf>
    <xf numFmtId="4" fontId="3" fillId="3" borderId="3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2" fontId="13" fillId="0" borderId="3" xfId="1" applyNumberFormat="1" applyFont="1" applyFill="1" applyBorder="1" applyAlignment="1">
      <alignment horizontal="center" vertical="center" wrapText="1"/>
    </xf>
    <xf numFmtId="0" fontId="13" fillId="0" borderId="3" xfId="1" applyFont="1" applyBorder="1" applyAlignment="1">
      <alignment wrapText="1"/>
    </xf>
    <xf numFmtId="4" fontId="3" fillId="0" borderId="3" xfId="1" applyNumberFormat="1" applyFont="1" applyFill="1" applyBorder="1" applyAlignment="1">
      <alignment horizontal="center" vertical="center"/>
    </xf>
    <xf numFmtId="0" fontId="13" fillId="3" borderId="3" xfId="1" applyFont="1" applyFill="1" applyBorder="1" applyAlignment="1">
      <alignment wrapText="1"/>
    </xf>
    <xf numFmtId="0" fontId="13" fillId="3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wrapText="1"/>
    </xf>
    <xf numFmtId="0" fontId="13" fillId="0" borderId="3" xfId="1" applyFont="1" applyFill="1" applyBorder="1" applyAlignment="1">
      <alignment horizontal="left" vertical="center" wrapText="1"/>
    </xf>
    <xf numFmtId="167" fontId="13" fillId="0" borderId="3" xfId="1" applyNumberFormat="1" applyFont="1" applyFill="1" applyBorder="1" applyAlignment="1">
      <alignment horizontal="center" vertical="center" wrapText="1"/>
    </xf>
    <xf numFmtId="49" fontId="13" fillId="3" borderId="3" xfId="1" applyNumberFormat="1" applyFont="1" applyFill="1" applyBorder="1" applyAlignment="1">
      <alignment horizontal="center" vertical="center" wrapText="1"/>
    </xf>
    <xf numFmtId="49" fontId="3" fillId="4" borderId="3" xfId="1" applyNumberFormat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 wrapText="1"/>
    </xf>
    <xf numFmtId="2" fontId="13" fillId="4" borderId="3" xfId="1" applyNumberFormat="1" applyFont="1" applyFill="1" applyBorder="1" applyAlignment="1">
      <alignment horizontal="center" vertical="center" wrapText="1"/>
    </xf>
    <xf numFmtId="0" fontId="3" fillId="6" borderId="3" xfId="1" applyFont="1" applyFill="1" applyBorder="1" applyAlignment="1">
      <alignment horizontal="left" wrapText="1"/>
    </xf>
    <xf numFmtId="49" fontId="3" fillId="6" borderId="3" xfId="1" applyNumberFormat="1" applyFont="1" applyFill="1" applyBorder="1" applyAlignment="1">
      <alignment horizontal="center" vertical="center"/>
    </xf>
    <xf numFmtId="0" fontId="3" fillId="6" borderId="3" xfId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left" wrapText="1"/>
    </xf>
    <xf numFmtId="4" fontId="3" fillId="0" borderId="3" xfId="1" applyNumberFormat="1" applyFont="1" applyBorder="1" applyAlignment="1">
      <alignment horizontal="center" vertical="center"/>
    </xf>
    <xf numFmtId="4" fontId="3" fillId="6" borderId="3" xfId="1" applyNumberFormat="1" applyFont="1" applyFill="1" applyBorder="1" applyAlignment="1">
      <alignment horizontal="center" vertical="center"/>
    </xf>
    <xf numFmtId="0" fontId="3" fillId="7" borderId="3" xfId="1" applyFont="1" applyFill="1" applyBorder="1" applyAlignment="1">
      <alignment horizontal="left" wrapText="1"/>
    </xf>
    <xf numFmtId="4" fontId="3" fillId="7" borderId="3" xfId="1" applyNumberFormat="1" applyFont="1" applyFill="1" applyBorder="1" applyAlignment="1">
      <alignment horizontal="center" vertical="center"/>
    </xf>
    <xf numFmtId="0" fontId="3" fillId="7" borderId="3" xfId="1" applyFont="1" applyFill="1" applyBorder="1" applyAlignment="1">
      <alignment horizontal="center" vertical="center"/>
    </xf>
    <xf numFmtId="49" fontId="3" fillId="8" borderId="3" xfId="1" applyNumberFormat="1" applyFont="1" applyFill="1" applyBorder="1" applyAlignment="1">
      <alignment horizontal="center" vertical="center" wrapText="1"/>
    </xf>
    <xf numFmtId="0" fontId="3" fillId="8" borderId="3" xfId="1" applyNumberFormat="1" applyFont="1" applyFill="1" applyBorder="1" applyAlignment="1">
      <alignment horizontal="center" vertical="center" wrapText="1"/>
    </xf>
    <xf numFmtId="2" fontId="13" fillId="8" borderId="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3" fillId="8" borderId="3" xfId="1" applyFont="1" applyFill="1" applyBorder="1" applyAlignment="1">
      <alignment horizontal="left" vertical="center" wrapText="1"/>
    </xf>
    <xf numFmtId="0" fontId="3" fillId="8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4" fontId="6" fillId="2" borderId="3" xfId="1" applyNumberFormat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wrapText="1"/>
    </xf>
    <xf numFmtId="0" fontId="6" fillId="2" borderId="3" xfId="1" applyFont="1" applyFill="1" applyBorder="1" applyAlignment="1">
      <alignment wrapText="1"/>
    </xf>
    <xf numFmtId="0" fontId="6" fillId="5" borderId="3" xfId="1" applyFont="1" applyFill="1" applyBorder="1" applyAlignment="1">
      <alignment horizontal="left" wrapText="1"/>
    </xf>
    <xf numFmtId="49" fontId="12" fillId="5" borderId="3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left" vertical="center" wrapText="1"/>
    </xf>
    <xf numFmtId="164" fontId="3" fillId="0" borderId="3" xfId="1" applyNumberFormat="1" applyFont="1" applyBorder="1" applyAlignment="1">
      <alignment horizontal="center" vertical="center"/>
    </xf>
    <xf numFmtId="167" fontId="12" fillId="5" borderId="3" xfId="1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3" borderId="3" xfId="1" applyNumberFormat="1" applyFont="1" applyFill="1" applyBorder="1" applyAlignment="1">
      <alignment horizontal="center" vertical="center" wrapText="1"/>
    </xf>
    <xf numFmtId="0" fontId="12" fillId="8" borderId="3" xfId="1" applyFont="1" applyFill="1" applyBorder="1" applyAlignment="1">
      <alignment horizontal="left" vertical="center" wrapText="1"/>
    </xf>
    <xf numFmtId="0" fontId="6" fillId="8" borderId="3" xfId="1" applyFont="1" applyFill="1" applyBorder="1" applyAlignment="1">
      <alignment horizontal="center" vertical="center"/>
    </xf>
    <xf numFmtId="2" fontId="12" fillId="8" borderId="3" xfId="1" applyNumberFormat="1" applyFont="1" applyFill="1" applyBorder="1" applyAlignment="1">
      <alignment horizontal="center" vertical="center" wrapText="1"/>
    </xf>
    <xf numFmtId="49" fontId="13" fillId="0" borderId="3" xfId="1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wrapText="1"/>
    </xf>
    <xf numFmtId="0" fontId="3" fillId="0" borderId="0" xfId="1" applyFont="1" applyAlignment="1">
      <alignment horizontal="center" vertical="center"/>
    </xf>
    <xf numFmtId="2" fontId="20" fillId="0" borderId="3" xfId="1" applyNumberFormat="1" applyFont="1" applyBorder="1" applyAlignment="1">
      <alignment horizontal="center" vertical="center" wrapText="1"/>
    </xf>
    <xf numFmtId="0" fontId="15" fillId="5" borderId="3" xfId="3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167" fontId="2" fillId="0" borderId="3" xfId="1" applyNumberFormat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167" fontId="2" fillId="3" borderId="3" xfId="3" applyNumberFormat="1" applyFont="1" applyFill="1" applyBorder="1" applyAlignment="1">
      <alignment horizontal="center" vertical="center" wrapText="1"/>
    </xf>
    <xf numFmtId="0" fontId="20" fillId="0" borderId="3" xfId="1" applyFont="1" applyBorder="1" applyAlignment="1">
      <alignment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3" fillId="0" borderId="3" xfId="1" applyNumberFormat="1" applyFont="1" applyBorder="1" applyAlignment="1">
      <alignment horizontal="center"/>
    </xf>
    <xf numFmtId="2" fontId="6" fillId="0" borderId="3" xfId="1" applyNumberFormat="1" applyFont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top" wrapText="1"/>
    </xf>
    <xf numFmtId="165" fontId="3" fillId="0" borderId="3" xfId="1" applyNumberFormat="1" applyFont="1" applyBorder="1" applyAlignment="1">
      <alignment horizontal="center" vertical="top" wrapText="1"/>
    </xf>
    <xf numFmtId="165" fontId="6" fillId="0" borderId="3" xfId="1" applyNumberFormat="1" applyFont="1" applyBorder="1" applyAlignment="1">
      <alignment horizontal="center" vertical="top" wrapText="1"/>
    </xf>
    <xf numFmtId="166" fontId="13" fillId="8" borderId="3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left" vertical="center" wrapText="1"/>
    </xf>
    <xf numFmtId="49" fontId="24" fillId="0" borderId="3" xfId="1" applyNumberFormat="1" applyFont="1" applyFill="1" applyBorder="1" applyAlignment="1">
      <alignment horizontal="center" vertical="center"/>
    </xf>
    <xf numFmtId="0" fontId="23" fillId="0" borderId="3" xfId="1" applyFont="1" applyBorder="1" applyAlignment="1">
      <alignment horizontal="center" vertical="center" wrapText="1"/>
    </xf>
    <xf numFmtId="165" fontId="23" fillId="0" borderId="3" xfId="1" applyNumberFormat="1" applyFont="1" applyBorder="1" applyAlignment="1">
      <alignment horizontal="center" vertical="center" wrapText="1"/>
    </xf>
    <xf numFmtId="165" fontId="13" fillId="0" borderId="3" xfId="1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9" fontId="15" fillId="2" borderId="3" xfId="1" applyNumberFormat="1" applyFont="1" applyFill="1" applyBorder="1"/>
    <xf numFmtId="169" fontId="11" fillId="0" borderId="4" xfId="1" applyNumberFormat="1" applyFont="1" applyFill="1" applyBorder="1" applyAlignment="1">
      <alignment horizontal="center" vertical="top" wrapText="1"/>
    </xf>
    <xf numFmtId="166" fontId="2" fillId="3" borderId="3" xfId="3" applyNumberFormat="1" applyFont="1" applyFill="1" applyBorder="1" applyAlignment="1">
      <alignment horizontal="center" vertical="center" wrapText="1"/>
    </xf>
    <xf numFmtId="168" fontId="3" fillId="0" borderId="3" xfId="1" applyNumberFormat="1" applyFont="1" applyBorder="1" applyAlignment="1">
      <alignment horizontal="center"/>
    </xf>
    <xf numFmtId="0" fontId="3" fillId="3" borderId="3" xfId="1" applyFont="1" applyFill="1" applyBorder="1" applyAlignment="1">
      <alignment horizontal="left" wrapText="1"/>
    </xf>
    <xf numFmtId="0" fontId="3" fillId="4" borderId="3" xfId="1" applyFont="1" applyFill="1" applyBorder="1" applyAlignment="1">
      <alignment wrapText="1"/>
    </xf>
    <xf numFmtId="166" fontId="2" fillId="0" borderId="3" xfId="1" applyNumberFormat="1" applyFont="1" applyFill="1" applyBorder="1" applyAlignment="1">
      <alignment horizontal="center" vertical="center" wrapText="1"/>
    </xf>
    <xf numFmtId="170" fontId="10" fillId="0" borderId="4" xfId="1" applyNumberFormat="1" applyFont="1" applyFill="1" applyBorder="1" applyAlignment="1">
      <alignment horizontal="center" vertical="top" wrapText="1"/>
    </xf>
    <xf numFmtId="0" fontId="5" fillId="13" borderId="3" xfId="3" applyFont="1" applyFill="1" applyBorder="1" applyAlignment="1">
      <alignment horizontal="left" vertical="center" wrapText="1"/>
    </xf>
    <xf numFmtId="0" fontId="5" fillId="13" borderId="3" xfId="1" applyNumberFormat="1" applyFont="1" applyFill="1" applyBorder="1" applyAlignment="1">
      <alignment horizontal="center" vertical="center" wrapText="1"/>
    </xf>
    <xf numFmtId="49" fontId="5" fillId="13" borderId="3" xfId="1" applyNumberFormat="1" applyFont="1" applyFill="1" applyBorder="1" applyAlignment="1">
      <alignment horizontal="center" vertical="center" wrapText="1"/>
    </xf>
    <xf numFmtId="166" fontId="5" fillId="13" borderId="3" xfId="1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6" fillId="8" borderId="3" xfId="1" applyFont="1" applyFill="1" applyBorder="1" applyAlignment="1">
      <alignment wrapText="1"/>
    </xf>
    <xf numFmtId="49" fontId="6" fillId="8" borderId="3" xfId="1" applyNumberFormat="1" applyFont="1" applyFill="1" applyBorder="1" applyAlignment="1">
      <alignment horizontal="center" vertical="center" wrapText="1"/>
    </xf>
    <xf numFmtId="0" fontId="6" fillId="8" borderId="3" xfId="3" applyFont="1" applyFill="1" applyBorder="1" applyAlignment="1">
      <alignment horizontal="center" vertical="center" wrapText="1"/>
    </xf>
    <xf numFmtId="166" fontId="12" fillId="8" borderId="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/>
    </xf>
    <xf numFmtId="0" fontId="3" fillId="0" borderId="3" xfId="1" applyFont="1" applyBorder="1" applyAlignment="1"/>
    <xf numFmtId="166" fontId="6" fillId="0" borderId="3" xfId="1" applyNumberFormat="1" applyFont="1" applyBorder="1" applyAlignment="1">
      <alignment horizontal="center" vertical="top" wrapText="1"/>
    </xf>
    <xf numFmtId="166" fontId="2" fillId="0" borderId="3" xfId="1" applyNumberFormat="1" applyFont="1" applyBorder="1" applyAlignment="1">
      <alignment horizontal="center"/>
    </xf>
    <xf numFmtId="168" fontId="5" fillId="0" borderId="3" xfId="1" applyNumberFormat="1" applyFont="1" applyBorder="1" applyAlignment="1">
      <alignment horizontal="center" vertical="top" wrapText="1"/>
    </xf>
    <xf numFmtId="49" fontId="14" fillId="0" borderId="3" xfId="1" applyNumberFormat="1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>
      <alignment horizontal="center" vertical="center" wrapText="1"/>
    </xf>
    <xf numFmtId="167" fontId="19" fillId="0" borderId="3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167" fontId="12" fillId="8" borderId="3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3" fillId="0" borderId="0" xfId="1" applyFont="1" applyAlignment="1">
      <alignment horizontal="right" wrapText="1"/>
    </xf>
    <xf numFmtId="0" fontId="3" fillId="0" borderId="0" xfId="1" applyFont="1" applyBorder="1" applyAlignment="1">
      <alignment horizontal="right" vertical="center"/>
    </xf>
    <xf numFmtId="166" fontId="5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</cellXfs>
  <cellStyles count="5">
    <cellStyle name="xl36" xfId="4"/>
    <cellStyle name="Обычный" xfId="0" builtinId="0"/>
    <cellStyle name="Обычный 2" xfId="1"/>
    <cellStyle name="Обычный 3" xfId="2"/>
    <cellStyle name="Обычный_функциональная" xfId="3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view="pageBreakPreview" zoomScaleSheetLayoutView="100" workbookViewId="0">
      <selection activeCell="C2" sqref="C2:D2"/>
    </sheetView>
  </sheetViews>
  <sheetFormatPr defaultRowHeight="12.75" x14ac:dyDescent="0.2"/>
  <cols>
    <col min="1" max="1" width="5.42578125" style="1" customWidth="1"/>
    <col min="2" max="2" width="24.85546875" style="1" customWidth="1"/>
    <col min="3" max="3" width="75" style="1" customWidth="1"/>
    <col min="4" max="4" width="11.7109375" style="1" customWidth="1"/>
    <col min="5" max="256" width="9.140625" style="1"/>
    <col min="257" max="257" width="5.42578125" style="1" customWidth="1"/>
    <col min="258" max="258" width="24.85546875" style="1" customWidth="1"/>
    <col min="259" max="259" width="75" style="1" customWidth="1"/>
    <col min="260" max="260" width="11.7109375" style="1" customWidth="1"/>
    <col min="261" max="512" width="9.140625" style="1"/>
    <col min="513" max="513" width="5.42578125" style="1" customWidth="1"/>
    <col min="514" max="514" width="24.85546875" style="1" customWidth="1"/>
    <col min="515" max="515" width="75" style="1" customWidth="1"/>
    <col min="516" max="516" width="11.7109375" style="1" customWidth="1"/>
    <col min="517" max="768" width="9.140625" style="1"/>
    <col min="769" max="769" width="5.42578125" style="1" customWidth="1"/>
    <col min="770" max="770" width="24.85546875" style="1" customWidth="1"/>
    <col min="771" max="771" width="75" style="1" customWidth="1"/>
    <col min="772" max="772" width="11.7109375" style="1" customWidth="1"/>
    <col min="773" max="1024" width="9.140625" style="1"/>
    <col min="1025" max="1025" width="5.42578125" style="1" customWidth="1"/>
    <col min="1026" max="1026" width="24.85546875" style="1" customWidth="1"/>
    <col min="1027" max="1027" width="75" style="1" customWidth="1"/>
    <col min="1028" max="1028" width="11.7109375" style="1" customWidth="1"/>
    <col min="1029" max="1280" width="9.140625" style="1"/>
    <col min="1281" max="1281" width="5.42578125" style="1" customWidth="1"/>
    <col min="1282" max="1282" width="24.85546875" style="1" customWidth="1"/>
    <col min="1283" max="1283" width="75" style="1" customWidth="1"/>
    <col min="1284" max="1284" width="11.7109375" style="1" customWidth="1"/>
    <col min="1285" max="1536" width="9.140625" style="1"/>
    <col min="1537" max="1537" width="5.42578125" style="1" customWidth="1"/>
    <col min="1538" max="1538" width="24.85546875" style="1" customWidth="1"/>
    <col min="1539" max="1539" width="75" style="1" customWidth="1"/>
    <col min="1540" max="1540" width="11.7109375" style="1" customWidth="1"/>
    <col min="1541" max="1792" width="9.140625" style="1"/>
    <col min="1793" max="1793" width="5.42578125" style="1" customWidth="1"/>
    <col min="1794" max="1794" width="24.85546875" style="1" customWidth="1"/>
    <col min="1795" max="1795" width="75" style="1" customWidth="1"/>
    <col min="1796" max="1796" width="11.7109375" style="1" customWidth="1"/>
    <col min="1797" max="2048" width="9.140625" style="1"/>
    <col min="2049" max="2049" width="5.42578125" style="1" customWidth="1"/>
    <col min="2050" max="2050" width="24.85546875" style="1" customWidth="1"/>
    <col min="2051" max="2051" width="75" style="1" customWidth="1"/>
    <col min="2052" max="2052" width="11.7109375" style="1" customWidth="1"/>
    <col min="2053" max="2304" width="9.140625" style="1"/>
    <col min="2305" max="2305" width="5.42578125" style="1" customWidth="1"/>
    <col min="2306" max="2306" width="24.85546875" style="1" customWidth="1"/>
    <col min="2307" max="2307" width="75" style="1" customWidth="1"/>
    <col min="2308" max="2308" width="11.7109375" style="1" customWidth="1"/>
    <col min="2309" max="2560" width="9.140625" style="1"/>
    <col min="2561" max="2561" width="5.42578125" style="1" customWidth="1"/>
    <col min="2562" max="2562" width="24.85546875" style="1" customWidth="1"/>
    <col min="2563" max="2563" width="75" style="1" customWidth="1"/>
    <col min="2564" max="2564" width="11.7109375" style="1" customWidth="1"/>
    <col min="2565" max="2816" width="9.140625" style="1"/>
    <col min="2817" max="2817" width="5.42578125" style="1" customWidth="1"/>
    <col min="2818" max="2818" width="24.85546875" style="1" customWidth="1"/>
    <col min="2819" max="2819" width="75" style="1" customWidth="1"/>
    <col min="2820" max="2820" width="11.7109375" style="1" customWidth="1"/>
    <col min="2821" max="3072" width="9.140625" style="1"/>
    <col min="3073" max="3073" width="5.42578125" style="1" customWidth="1"/>
    <col min="3074" max="3074" width="24.85546875" style="1" customWidth="1"/>
    <col min="3075" max="3075" width="75" style="1" customWidth="1"/>
    <col min="3076" max="3076" width="11.7109375" style="1" customWidth="1"/>
    <col min="3077" max="3328" width="9.140625" style="1"/>
    <col min="3329" max="3329" width="5.42578125" style="1" customWidth="1"/>
    <col min="3330" max="3330" width="24.85546875" style="1" customWidth="1"/>
    <col min="3331" max="3331" width="75" style="1" customWidth="1"/>
    <col min="3332" max="3332" width="11.7109375" style="1" customWidth="1"/>
    <col min="3333" max="3584" width="9.140625" style="1"/>
    <col min="3585" max="3585" width="5.42578125" style="1" customWidth="1"/>
    <col min="3586" max="3586" width="24.85546875" style="1" customWidth="1"/>
    <col min="3587" max="3587" width="75" style="1" customWidth="1"/>
    <col min="3588" max="3588" width="11.7109375" style="1" customWidth="1"/>
    <col min="3589" max="3840" width="9.140625" style="1"/>
    <col min="3841" max="3841" width="5.42578125" style="1" customWidth="1"/>
    <col min="3842" max="3842" width="24.85546875" style="1" customWidth="1"/>
    <col min="3843" max="3843" width="75" style="1" customWidth="1"/>
    <col min="3844" max="3844" width="11.7109375" style="1" customWidth="1"/>
    <col min="3845" max="4096" width="9.140625" style="1"/>
    <col min="4097" max="4097" width="5.42578125" style="1" customWidth="1"/>
    <col min="4098" max="4098" width="24.85546875" style="1" customWidth="1"/>
    <col min="4099" max="4099" width="75" style="1" customWidth="1"/>
    <col min="4100" max="4100" width="11.7109375" style="1" customWidth="1"/>
    <col min="4101" max="4352" width="9.140625" style="1"/>
    <col min="4353" max="4353" width="5.42578125" style="1" customWidth="1"/>
    <col min="4354" max="4354" width="24.85546875" style="1" customWidth="1"/>
    <col min="4355" max="4355" width="75" style="1" customWidth="1"/>
    <col min="4356" max="4356" width="11.7109375" style="1" customWidth="1"/>
    <col min="4357" max="4608" width="9.140625" style="1"/>
    <col min="4609" max="4609" width="5.42578125" style="1" customWidth="1"/>
    <col min="4610" max="4610" width="24.85546875" style="1" customWidth="1"/>
    <col min="4611" max="4611" width="75" style="1" customWidth="1"/>
    <col min="4612" max="4612" width="11.7109375" style="1" customWidth="1"/>
    <col min="4613" max="4864" width="9.140625" style="1"/>
    <col min="4865" max="4865" width="5.42578125" style="1" customWidth="1"/>
    <col min="4866" max="4866" width="24.85546875" style="1" customWidth="1"/>
    <col min="4867" max="4867" width="75" style="1" customWidth="1"/>
    <col min="4868" max="4868" width="11.7109375" style="1" customWidth="1"/>
    <col min="4869" max="5120" width="9.140625" style="1"/>
    <col min="5121" max="5121" width="5.42578125" style="1" customWidth="1"/>
    <col min="5122" max="5122" width="24.85546875" style="1" customWidth="1"/>
    <col min="5123" max="5123" width="75" style="1" customWidth="1"/>
    <col min="5124" max="5124" width="11.7109375" style="1" customWidth="1"/>
    <col min="5125" max="5376" width="9.140625" style="1"/>
    <col min="5377" max="5377" width="5.42578125" style="1" customWidth="1"/>
    <col min="5378" max="5378" width="24.85546875" style="1" customWidth="1"/>
    <col min="5379" max="5379" width="75" style="1" customWidth="1"/>
    <col min="5380" max="5380" width="11.7109375" style="1" customWidth="1"/>
    <col min="5381" max="5632" width="9.140625" style="1"/>
    <col min="5633" max="5633" width="5.42578125" style="1" customWidth="1"/>
    <col min="5634" max="5634" width="24.85546875" style="1" customWidth="1"/>
    <col min="5635" max="5635" width="75" style="1" customWidth="1"/>
    <col min="5636" max="5636" width="11.7109375" style="1" customWidth="1"/>
    <col min="5637" max="5888" width="9.140625" style="1"/>
    <col min="5889" max="5889" width="5.42578125" style="1" customWidth="1"/>
    <col min="5890" max="5890" width="24.85546875" style="1" customWidth="1"/>
    <col min="5891" max="5891" width="75" style="1" customWidth="1"/>
    <col min="5892" max="5892" width="11.7109375" style="1" customWidth="1"/>
    <col min="5893" max="6144" width="9.140625" style="1"/>
    <col min="6145" max="6145" width="5.42578125" style="1" customWidth="1"/>
    <col min="6146" max="6146" width="24.85546875" style="1" customWidth="1"/>
    <col min="6147" max="6147" width="75" style="1" customWidth="1"/>
    <col min="6148" max="6148" width="11.7109375" style="1" customWidth="1"/>
    <col min="6149" max="6400" width="9.140625" style="1"/>
    <col min="6401" max="6401" width="5.42578125" style="1" customWidth="1"/>
    <col min="6402" max="6402" width="24.85546875" style="1" customWidth="1"/>
    <col min="6403" max="6403" width="75" style="1" customWidth="1"/>
    <col min="6404" max="6404" width="11.7109375" style="1" customWidth="1"/>
    <col min="6405" max="6656" width="9.140625" style="1"/>
    <col min="6657" max="6657" width="5.42578125" style="1" customWidth="1"/>
    <col min="6658" max="6658" width="24.85546875" style="1" customWidth="1"/>
    <col min="6659" max="6659" width="75" style="1" customWidth="1"/>
    <col min="6660" max="6660" width="11.7109375" style="1" customWidth="1"/>
    <col min="6661" max="6912" width="9.140625" style="1"/>
    <col min="6913" max="6913" width="5.42578125" style="1" customWidth="1"/>
    <col min="6914" max="6914" width="24.85546875" style="1" customWidth="1"/>
    <col min="6915" max="6915" width="75" style="1" customWidth="1"/>
    <col min="6916" max="6916" width="11.7109375" style="1" customWidth="1"/>
    <col min="6917" max="7168" width="9.140625" style="1"/>
    <col min="7169" max="7169" width="5.42578125" style="1" customWidth="1"/>
    <col min="7170" max="7170" width="24.85546875" style="1" customWidth="1"/>
    <col min="7171" max="7171" width="75" style="1" customWidth="1"/>
    <col min="7172" max="7172" width="11.7109375" style="1" customWidth="1"/>
    <col min="7173" max="7424" width="9.140625" style="1"/>
    <col min="7425" max="7425" width="5.42578125" style="1" customWidth="1"/>
    <col min="7426" max="7426" width="24.85546875" style="1" customWidth="1"/>
    <col min="7427" max="7427" width="75" style="1" customWidth="1"/>
    <col min="7428" max="7428" width="11.7109375" style="1" customWidth="1"/>
    <col min="7429" max="7680" width="9.140625" style="1"/>
    <col min="7681" max="7681" width="5.42578125" style="1" customWidth="1"/>
    <col min="7682" max="7682" width="24.85546875" style="1" customWidth="1"/>
    <col min="7683" max="7683" width="75" style="1" customWidth="1"/>
    <col min="7684" max="7684" width="11.7109375" style="1" customWidth="1"/>
    <col min="7685" max="7936" width="9.140625" style="1"/>
    <col min="7937" max="7937" width="5.42578125" style="1" customWidth="1"/>
    <col min="7938" max="7938" width="24.85546875" style="1" customWidth="1"/>
    <col min="7939" max="7939" width="75" style="1" customWidth="1"/>
    <col min="7940" max="7940" width="11.7109375" style="1" customWidth="1"/>
    <col min="7941" max="8192" width="9.140625" style="1"/>
    <col min="8193" max="8193" width="5.42578125" style="1" customWidth="1"/>
    <col min="8194" max="8194" width="24.85546875" style="1" customWidth="1"/>
    <col min="8195" max="8195" width="75" style="1" customWidth="1"/>
    <col min="8196" max="8196" width="11.7109375" style="1" customWidth="1"/>
    <col min="8197" max="8448" width="9.140625" style="1"/>
    <col min="8449" max="8449" width="5.42578125" style="1" customWidth="1"/>
    <col min="8450" max="8450" width="24.85546875" style="1" customWidth="1"/>
    <col min="8451" max="8451" width="75" style="1" customWidth="1"/>
    <col min="8452" max="8452" width="11.7109375" style="1" customWidth="1"/>
    <col min="8453" max="8704" width="9.140625" style="1"/>
    <col min="8705" max="8705" width="5.42578125" style="1" customWidth="1"/>
    <col min="8706" max="8706" width="24.85546875" style="1" customWidth="1"/>
    <col min="8707" max="8707" width="75" style="1" customWidth="1"/>
    <col min="8708" max="8708" width="11.7109375" style="1" customWidth="1"/>
    <col min="8709" max="8960" width="9.140625" style="1"/>
    <col min="8961" max="8961" width="5.42578125" style="1" customWidth="1"/>
    <col min="8962" max="8962" width="24.85546875" style="1" customWidth="1"/>
    <col min="8963" max="8963" width="75" style="1" customWidth="1"/>
    <col min="8964" max="8964" width="11.7109375" style="1" customWidth="1"/>
    <col min="8965" max="9216" width="9.140625" style="1"/>
    <col min="9217" max="9217" width="5.42578125" style="1" customWidth="1"/>
    <col min="9218" max="9218" width="24.85546875" style="1" customWidth="1"/>
    <col min="9219" max="9219" width="75" style="1" customWidth="1"/>
    <col min="9220" max="9220" width="11.7109375" style="1" customWidth="1"/>
    <col min="9221" max="9472" width="9.140625" style="1"/>
    <col min="9473" max="9473" width="5.42578125" style="1" customWidth="1"/>
    <col min="9474" max="9474" width="24.85546875" style="1" customWidth="1"/>
    <col min="9475" max="9475" width="75" style="1" customWidth="1"/>
    <col min="9476" max="9476" width="11.7109375" style="1" customWidth="1"/>
    <col min="9477" max="9728" width="9.140625" style="1"/>
    <col min="9729" max="9729" width="5.42578125" style="1" customWidth="1"/>
    <col min="9730" max="9730" width="24.85546875" style="1" customWidth="1"/>
    <col min="9731" max="9731" width="75" style="1" customWidth="1"/>
    <col min="9732" max="9732" width="11.7109375" style="1" customWidth="1"/>
    <col min="9733" max="9984" width="9.140625" style="1"/>
    <col min="9985" max="9985" width="5.42578125" style="1" customWidth="1"/>
    <col min="9986" max="9986" width="24.85546875" style="1" customWidth="1"/>
    <col min="9987" max="9987" width="75" style="1" customWidth="1"/>
    <col min="9988" max="9988" width="11.7109375" style="1" customWidth="1"/>
    <col min="9989" max="10240" width="9.140625" style="1"/>
    <col min="10241" max="10241" width="5.42578125" style="1" customWidth="1"/>
    <col min="10242" max="10242" width="24.85546875" style="1" customWidth="1"/>
    <col min="10243" max="10243" width="75" style="1" customWidth="1"/>
    <col min="10244" max="10244" width="11.7109375" style="1" customWidth="1"/>
    <col min="10245" max="10496" width="9.140625" style="1"/>
    <col min="10497" max="10497" width="5.42578125" style="1" customWidth="1"/>
    <col min="10498" max="10498" width="24.85546875" style="1" customWidth="1"/>
    <col min="10499" max="10499" width="75" style="1" customWidth="1"/>
    <col min="10500" max="10500" width="11.7109375" style="1" customWidth="1"/>
    <col min="10501" max="10752" width="9.140625" style="1"/>
    <col min="10753" max="10753" width="5.42578125" style="1" customWidth="1"/>
    <col min="10754" max="10754" width="24.85546875" style="1" customWidth="1"/>
    <col min="10755" max="10755" width="75" style="1" customWidth="1"/>
    <col min="10756" max="10756" width="11.7109375" style="1" customWidth="1"/>
    <col min="10757" max="11008" width="9.140625" style="1"/>
    <col min="11009" max="11009" width="5.42578125" style="1" customWidth="1"/>
    <col min="11010" max="11010" width="24.85546875" style="1" customWidth="1"/>
    <col min="11011" max="11011" width="75" style="1" customWidth="1"/>
    <col min="11012" max="11012" width="11.7109375" style="1" customWidth="1"/>
    <col min="11013" max="11264" width="9.140625" style="1"/>
    <col min="11265" max="11265" width="5.42578125" style="1" customWidth="1"/>
    <col min="11266" max="11266" width="24.85546875" style="1" customWidth="1"/>
    <col min="11267" max="11267" width="75" style="1" customWidth="1"/>
    <col min="11268" max="11268" width="11.7109375" style="1" customWidth="1"/>
    <col min="11269" max="11520" width="9.140625" style="1"/>
    <col min="11521" max="11521" width="5.42578125" style="1" customWidth="1"/>
    <col min="11522" max="11522" width="24.85546875" style="1" customWidth="1"/>
    <col min="11523" max="11523" width="75" style="1" customWidth="1"/>
    <col min="11524" max="11524" width="11.7109375" style="1" customWidth="1"/>
    <col min="11525" max="11776" width="9.140625" style="1"/>
    <col min="11777" max="11777" width="5.42578125" style="1" customWidth="1"/>
    <col min="11778" max="11778" width="24.85546875" style="1" customWidth="1"/>
    <col min="11779" max="11779" width="75" style="1" customWidth="1"/>
    <col min="11780" max="11780" width="11.7109375" style="1" customWidth="1"/>
    <col min="11781" max="12032" width="9.140625" style="1"/>
    <col min="12033" max="12033" width="5.42578125" style="1" customWidth="1"/>
    <col min="12034" max="12034" width="24.85546875" style="1" customWidth="1"/>
    <col min="12035" max="12035" width="75" style="1" customWidth="1"/>
    <col min="12036" max="12036" width="11.7109375" style="1" customWidth="1"/>
    <col min="12037" max="12288" width="9.140625" style="1"/>
    <col min="12289" max="12289" width="5.42578125" style="1" customWidth="1"/>
    <col min="12290" max="12290" width="24.85546875" style="1" customWidth="1"/>
    <col min="12291" max="12291" width="75" style="1" customWidth="1"/>
    <col min="12292" max="12292" width="11.7109375" style="1" customWidth="1"/>
    <col min="12293" max="12544" width="9.140625" style="1"/>
    <col min="12545" max="12545" width="5.42578125" style="1" customWidth="1"/>
    <col min="12546" max="12546" width="24.85546875" style="1" customWidth="1"/>
    <col min="12547" max="12547" width="75" style="1" customWidth="1"/>
    <col min="12548" max="12548" width="11.7109375" style="1" customWidth="1"/>
    <col min="12549" max="12800" width="9.140625" style="1"/>
    <col min="12801" max="12801" width="5.42578125" style="1" customWidth="1"/>
    <col min="12802" max="12802" width="24.85546875" style="1" customWidth="1"/>
    <col min="12803" max="12803" width="75" style="1" customWidth="1"/>
    <col min="12804" max="12804" width="11.7109375" style="1" customWidth="1"/>
    <col min="12805" max="13056" width="9.140625" style="1"/>
    <col min="13057" max="13057" width="5.42578125" style="1" customWidth="1"/>
    <col min="13058" max="13058" width="24.85546875" style="1" customWidth="1"/>
    <col min="13059" max="13059" width="75" style="1" customWidth="1"/>
    <col min="13060" max="13060" width="11.7109375" style="1" customWidth="1"/>
    <col min="13061" max="13312" width="9.140625" style="1"/>
    <col min="13313" max="13313" width="5.42578125" style="1" customWidth="1"/>
    <col min="13314" max="13314" width="24.85546875" style="1" customWidth="1"/>
    <col min="13315" max="13315" width="75" style="1" customWidth="1"/>
    <col min="13316" max="13316" width="11.7109375" style="1" customWidth="1"/>
    <col min="13317" max="13568" width="9.140625" style="1"/>
    <col min="13569" max="13569" width="5.42578125" style="1" customWidth="1"/>
    <col min="13570" max="13570" width="24.85546875" style="1" customWidth="1"/>
    <col min="13571" max="13571" width="75" style="1" customWidth="1"/>
    <col min="13572" max="13572" width="11.7109375" style="1" customWidth="1"/>
    <col min="13573" max="13824" width="9.140625" style="1"/>
    <col min="13825" max="13825" width="5.42578125" style="1" customWidth="1"/>
    <col min="13826" max="13826" width="24.85546875" style="1" customWidth="1"/>
    <col min="13827" max="13827" width="75" style="1" customWidth="1"/>
    <col min="13828" max="13828" width="11.7109375" style="1" customWidth="1"/>
    <col min="13829" max="14080" width="9.140625" style="1"/>
    <col min="14081" max="14081" width="5.42578125" style="1" customWidth="1"/>
    <col min="14082" max="14082" width="24.85546875" style="1" customWidth="1"/>
    <col min="14083" max="14083" width="75" style="1" customWidth="1"/>
    <col min="14084" max="14084" width="11.7109375" style="1" customWidth="1"/>
    <col min="14085" max="14336" width="9.140625" style="1"/>
    <col min="14337" max="14337" width="5.42578125" style="1" customWidth="1"/>
    <col min="14338" max="14338" width="24.85546875" style="1" customWidth="1"/>
    <col min="14339" max="14339" width="75" style="1" customWidth="1"/>
    <col min="14340" max="14340" width="11.7109375" style="1" customWidth="1"/>
    <col min="14341" max="14592" width="9.140625" style="1"/>
    <col min="14593" max="14593" width="5.42578125" style="1" customWidth="1"/>
    <col min="14594" max="14594" width="24.85546875" style="1" customWidth="1"/>
    <col min="14595" max="14595" width="75" style="1" customWidth="1"/>
    <col min="14596" max="14596" width="11.7109375" style="1" customWidth="1"/>
    <col min="14597" max="14848" width="9.140625" style="1"/>
    <col min="14849" max="14849" width="5.42578125" style="1" customWidth="1"/>
    <col min="14850" max="14850" width="24.85546875" style="1" customWidth="1"/>
    <col min="14851" max="14851" width="75" style="1" customWidth="1"/>
    <col min="14852" max="14852" width="11.7109375" style="1" customWidth="1"/>
    <col min="14853" max="15104" width="9.140625" style="1"/>
    <col min="15105" max="15105" width="5.42578125" style="1" customWidth="1"/>
    <col min="15106" max="15106" width="24.85546875" style="1" customWidth="1"/>
    <col min="15107" max="15107" width="75" style="1" customWidth="1"/>
    <col min="15108" max="15108" width="11.7109375" style="1" customWidth="1"/>
    <col min="15109" max="15360" width="9.140625" style="1"/>
    <col min="15361" max="15361" width="5.42578125" style="1" customWidth="1"/>
    <col min="15362" max="15362" width="24.85546875" style="1" customWidth="1"/>
    <col min="15363" max="15363" width="75" style="1" customWidth="1"/>
    <col min="15364" max="15364" width="11.7109375" style="1" customWidth="1"/>
    <col min="15365" max="15616" width="9.140625" style="1"/>
    <col min="15617" max="15617" width="5.42578125" style="1" customWidth="1"/>
    <col min="15618" max="15618" width="24.85546875" style="1" customWidth="1"/>
    <col min="15619" max="15619" width="75" style="1" customWidth="1"/>
    <col min="15620" max="15620" width="11.7109375" style="1" customWidth="1"/>
    <col min="15621" max="15872" width="9.140625" style="1"/>
    <col min="15873" max="15873" width="5.42578125" style="1" customWidth="1"/>
    <col min="15874" max="15874" width="24.85546875" style="1" customWidth="1"/>
    <col min="15875" max="15875" width="75" style="1" customWidth="1"/>
    <col min="15876" max="15876" width="11.7109375" style="1" customWidth="1"/>
    <col min="15877" max="16128" width="9.140625" style="1"/>
    <col min="16129" max="16129" width="5.42578125" style="1" customWidth="1"/>
    <col min="16130" max="16130" width="24.85546875" style="1" customWidth="1"/>
    <col min="16131" max="16131" width="75" style="1" customWidth="1"/>
    <col min="16132" max="16132" width="11.7109375" style="1" customWidth="1"/>
    <col min="16133" max="16384" width="9.140625" style="1"/>
  </cols>
  <sheetData>
    <row r="1" spans="1:7" ht="12.75" customHeight="1" x14ac:dyDescent="0.25">
      <c r="D1" s="2" t="s">
        <v>237</v>
      </c>
    </row>
    <row r="2" spans="1:7" ht="15" x14ac:dyDescent="0.25">
      <c r="C2" s="261" t="s">
        <v>288</v>
      </c>
      <c r="D2" s="261"/>
    </row>
    <row r="3" spans="1:7" ht="15" x14ac:dyDescent="0.25">
      <c r="B3" s="3"/>
      <c r="D3" s="2" t="s">
        <v>242</v>
      </c>
    </row>
    <row r="4" spans="1:7" ht="12.75" customHeight="1" x14ac:dyDescent="0.25">
      <c r="B4" s="4"/>
      <c r="D4" s="2" t="s">
        <v>282</v>
      </c>
    </row>
    <row r="5" spans="1:7" ht="15" x14ac:dyDescent="0.25">
      <c r="B5" s="5"/>
      <c r="C5" s="261" t="s">
        <v>260</v>
      </c>
      <c r="D5" s="261"/>
      <c r="G5" s="3"/>
    </row>
    <row r="6" spans="1:7" ht="15" x14ac:dyDescent="0.25">
      <c r="B6" s="5"/>
      <c r="C6" s="2"/>
      <c r="G6" s="3"/>
    </row>
    <row r="7" spans="1:7" ht="12.75" customHeight="1" x14ac:dyDescent="0.2">
      <c r="A7" s="262" t="s">
        <v>243</v>
      </c>
      <c r="B7" s="262"/>
      <c r="C7" s="262"/>
      <c r="D7" s="262"/>
      <c r="G7" s="3"/>
    </row>
    <row r="8" spans="1:7" ht="29.25" customHeight="1" x14ac:dyDescent="0.2">
      <c r="A8" s="262"/>
      <c r="B8" s="262"/>
      <c r="C8" s="262"/>
      <c r="D8" s="262"/>
    </row>
    <row r="9" spans="1:7" ht="12.75" customHeight="1" x14ac:dyDescent="0.2">
      <c r="B9" s="6"/>
      <c r="C9" s="7"/>
      <c r="D9" s="8" t="s">
        <v>1</v>
      </c>
    </row>
    <row r="10" spans="1:7" ht="28.5" customHeight="1" x14ac:dyDescent="0.2">
      <c r="A10" s="263" t="s">
        <v>2</v>
      </c>
      <c r="B10" s="264"/>
      <c r="C10" s="9" t="s">
        <v>3</v>
      </c>
      <c r="D10" s="9" t="s">
        <v>4</v>
      </c>
    </row>
    <row r="11" spans="1:7" ht="32.25" customHeight="1" x14ac:dyDescent="0.2">
      <c r="A11" s="10" t="s">
        <v>5</v>
      </c>
      <c r="B11" s="11" t="s">
        <v>6</v>
      </c>
      <c r="C11" s="12" t="s">
        <v>7</v>
      </c>
      <c r="D11" s="222">
        <f>D12+D14+D19</f>
        <v>777.5</v>
      </c>
    </row>
    <row r="12" spans="1:7" ht="30" customHeight="1" x14ac:dyDescent="0.2">
      <c r="A12" s="10" t="s">
        <v>5</v>
      </c>
      <c r="B12" s="13" t="s">
        <v>8</v>
      </c>
      <c r="C12" s="14" t="s">
        <v>9</v>
      </c>
      <c r="D12" s="9">
        <f>D13</f>
        <v>485</v>
      </c>
    </row>
    <row r="13" spans="1:7" ht="18.75" customHeight="1" x14ac:dyDescent="0.2">
      <c r="A13" s="10" t="s">
        <v>10</v>
      </c>
      <c r="B13" s="13" t="s">
        <v>11</v>
      </c>
      <c r="C13" s="14" t="s">
        <v>12</v>
      </c>
      <c r="D13" s="15">
        <v>485</v>
      </c>
    </row>
    <row r="14" spans="1:7" ht="18" customHeight="1" x14ac:dyDescent="0.2">
      <c r="A14" s="10" t="s">
        <v>5</v>
      </c>
      <c r="B14" s="13" t="s">
        <v>13</v>
      </c>
      <c r="C14" s="14" t="s">
        <v>14</v>
      </c>
      <c r="D14" s="9">
        <f>D15+D17+D18</f>
        <v>262.5</v>
      </c>
    </row>
    <row r="15" spans="1:7" ht="44.25" customHeight="1" x14ac:dyDescent="0.2">
      <c r="A15" s="10" t="s">
        <v>10</v>
      </c>
      <c r="B15" s="13" t="s">
        <v>15</v>
      </c>
      <c r="C15" s="14" t="s">
        <v>16</v>
      </c>
      <c r="D15" s="15">
        <v>7.6</v>
      </c>
    </row>
    <row r="16" spans="1:7" ht="15" x14ac:dyDescent="0.2">
      <c r="A16" s="16" t="s">
        <v>5</v>
      </c>
      <c r="B16" s="13" t="s">
        <v>17</v>
      </c>
      <c r="C16" s="14" t="s">
        <v>241</v>
      </c>
      <c r="D16" s="15">
        <f>D18+D17</f>
        <v>254.9</v>
      </c>
    </row>
    <row r="17" spans="1:4" ht="33.75" customHeight="1" x14ac:dyDescent="0.2">
      <c r="A17" s="10" t="s">
        <v>10</v>
      </c>
      <c r="B17" s="13" t="s">
        <v>18</v>
      </c>
      <c r="C17" s="17" t="s">
        <v>19</v>
      </c>
      <c r="D17" s="15">
        <v>20</v>
      </c>
    </row>
    <row r="18" spans="1:4" ht="33" customHeight="1" x14ac:dyDescent="0.2">
      <c r="A18" s="10" t="s">
        <v>10</v>
      </c>
      <c r="B18" s="13" t="s">
        <v>20</v>
      </c>
      <c r="C18" s="17" t="s">
        <v>21</v>
      </c>
      <c r="D18" s="15">
        <v>234.9</v>
      </c>
    </row>
    <row r="19" spans="1:4" ht="26.25" x14ac:dyDescent="0.25">
      <c r="A19" s="251" t="s">
        <v>5</v>
      </c>
      <c r="B19" s="252" t="s">
        <v>277</v>
      </c>
      <c r="C19" s="77" t="s">
        <v>278</v>
      </c>
      <c r="D19" s="134">
        <f>D20</f>
        <v>30</v>
      </c>
    </row>
    <row r="20" spans="1:4" ht="60" x14ac:dyDescent="0.2">
      <c r="A20" s="246">
        <v>853</v>
      </c>
      <c r="B20" s="246" t="s">
        <v>279</v>
      </c>
      <c r="C20" s="14" t="s">
        <v>280</v>
      </c>
      <c r="D20" s="18">
        <f>20+10</f>
        <v>30</v>
      </c>
    </row>
  </sheetData>
  <mergeCells count="4">
    <mergeCell ref="C2:D2"/>
    <mergeCell ref="C5:D5"/>
    <mergeCell ref="A7:D8"/>
    <mergeCell ref="A10:B10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20"/>
  <sheetViews>
    <sheetView view="pageBreakPreview" zoomScaleSheetLayoutView="100" workbookViewId="0">
      <selection activeCell="D11" sqref="D11"/>
    </sheetView>
  </sheetViews>
  <sheetFormatPr defaultRowHeight="12.75" x14ac:dyDescent="0.2"/>
  <cols>
    <col min="1" max="1" width="6.85546875" style="1" customWidth="1"/>
    <col min="2" max="2" width="29.28515625" style="1" customWidth="1"/>
    <col min="3" max="3" width="66.5703125" style="1" customWidth="1"/>
    <col min="4" max="4" width="11.7109375" style="1" customWidth="1"/>
    <col min="5" max="256" width="9.140625" style="1"/>
    <col min="257" max="257" width="6.85546875" style="1" customWidth="1"/>
    <col min="258" max="258" width="29.28515625" style="1" customWidth="1"/>
    <col min="259" max="259" width="66.5703125" style="1" customWidth="1"/>
    <col min="260" max="260" width="11.7109375" style="1" customWidth="1"/>
    <col min="261" max="512" width="9.140625" style="1"/>
    <col min="513" max="513" width="6.85546875" style="1" customWidth="1"/>
    <col min="514" max="514" width="29.28515625" style="1" customWidth="1"/>
    <col min="515" max="515" width="66.5703125" style="1" customWidth="1"/>
    <col min="516" max="516" width="11.7109375" style="1" customWidth="1"/>
    <col min="517" max="768" width="9.140625" style="1"/>
    <col min="769" max="769" width="6.85546875" style="1" customWidth="1"/>
    <col min="770" max="770" width="29.28515625" style="1" customWidth="1"/>
    <col min="771" max="771" width="66.5703125" style="1" customWidth="1"/>
    <col min="772" max="772" width="11.7109375" style="1" customWidth="1"/>
    <col min="773" max="1024" width="9.140625" style="1"/>
    <col min="1025" max="1025" width="6.85546875" style="1" customWidth="1"/>
    <col min="1026" max="1026" width="29.28515625" style="1" customWidth="1"/>
    <col min="1027" max="1027" width="66.5703125" style="1" customWidth="1"/>
    <col min="1028" max="1028" width="11.7109375" style="1" customWidth="1"/>
    <col min="1029" max="1280" width="9.140625" style="1"/>
    <col min="1281" max="1281" width="6.85546875" style="1" customWidth="1"/>
    <col min="1282" max="1282" width="29.28515625" style="1" customWidth="1"/>
    <col min="1283" max="1283" width="66.5703125" style="1" customWidth="1"/>
    <col min="1284" max="1284" width="11.7109375" style="1" customWidth="1"/>
    <col min="1285" max="1536" width="9.140625" style="1"/>
    <col min="1537" max="1537" width="6.85546875" style="1" customWidth="1"/>
    <col min="1538" max="1538" width="29.28515625" style="1" customWidth="1"/>
    <col min="1539" max="1539" width="66.5703125" style="1" customWidth="1"/>
    <col min="1540" max="1540" width="11.7109375" style="1" customWidth="1"/>
    <col min="1541" max="1792" width="9.140625" style="1"/>
    <col min="1793" max="1793" width="6.85546875" style="1" customWidth="1"/>
    <col min="1794" max="1794" width="29.28515625" style="1" customWidth="1"/>
    <col min="1795" max="1795" width="66.5703125" style="1" customWidth="1"/>
    <col min="1796" max="1796" width="11.7109375" style="1" customWidth="1"/>
    <col min="1797" max="2048" width="9.140625" style="1"/>
    <col min="2049" max="2049" width="6.85546875" style="1" customWidth="1"/>
    <col min="2050" max="2050" width="29.28515625" style="1" customWidth="1"/>
    <col min="2051" max="2051" width="66.5703125" style="1" customWidth="1"/>
    <col min="2052" max="2052" width="11.7109375" style="1" customWidth="1"/>
    <col min="2053" max="2304" width="9.140625" style="1"/>
    <col min="2305" max="2305" width="6.85546875" style="1" customWidth="1"/>
    <col min="2306" max="2306" width="29.28515625" style="1" customWidth="1"/>
    <col min="2307" max="2307" width="66.5703125" style="1" customWidth="1"/>
    <col min="2308" max="2308" width="11.7109375" style="1" customWidth="1"/>
    <col min="2309" max="2560" width="9.140625" style="1"/>
    <col min="2561" max="2561" width="6.85546875" style="1" customWidth="1"/>
    <col min="2562" max="2562" width="29.28515625" style="1" customWidth="1"/>
    <col min="2563" max="2563" width="66.5703125" style="1" customWidth="1"/>
    <col min="2564" max="2564" width="11.7109375" style="1" customWidth="1"/>
    <col min="2565" max="2816" width="9.140625" style="1"/>
    <col min="2817" max="2817" width="6.85546875" style="1" customWidth="1"/>
    <col min="2818" max="2818" width="29.28515625" style="1" customWidth="1"/>
    <col min="2819" max="2819" width="66.5703125" style="1" customWidth="1"/>
    <col min="2820" max="2820" width="11.7109375" style="1" customWidth="1"/>
    <col min="2821" max="3072" width="9.140625" style="1"/>
    <col min="3073" max="3073" width="6.85546875" style="1" customWidth="1"/>
    <col min="3074" max="3074" width="29.28515625" style="1" customWidth="1"/>
    <col min="3075" max="3075" width="66.5703125" style="1" customWidth="1"/>
    <col min="3076" max="3076" width="11.7109375" style="1" customWidth="1"/>
    <col min="3077" max="3328" width="9.140625" style="1"/>
    <col min="3329" max="3329" width="6.85546875" style="1" customWidth="1"/>
    <col min="3330" max="3330" width="29.28515625" style="1" customWidth="1"/>
    <col min="3331" max="3331" width="66.5703125" style="1" customWidth="1"/>
    <col min="3332" max="3332" width="11.7109375" style="1" customWidth="1"/>
    <col min="3333" max="3584" width="9.140625" style="1"/>
    <col min="3585" max="3585" width="6.85546875" style="1" customWidth="1"/>
    <col min="3586" max="3586" width="29.28515625" style="1" customWidth="1"/>
    <col min="3587" max="3587" width="66.5703125" style="1" customWidth="1"/>
    <col min="3588" max="3588" width="11.7109375" style="1" customWidth="1"/>
    <col min="3589" max="3840" width="9.140625" style="1"/>
    <col min="3841" max="3841" width="6.85546875" style="1" customWidth="1"/>
    <col min="3842" max="3842" width="29.28515625" style="1" customWidth="1"/>
    <col min="3843" max="3843" width="66.5703125" style="1" customWidth="1"/>
    <col min="3844" max="3844" width="11.7109375" style="1" customWidth="1"/>
    <col min="3845" max="4096" width="9.140625" style="1"/>
    <col min="4097" max="4097" width="6.85546875" style="1" customWidth="1"/>
    <col min="4098" max="4098" width="29.28515625" style="1" customWidth="1"/>
    <col min="4099" max="4099" width="66.5703125" style="1" customWidth="1"/>
    <col min="4100" max="4100" width="11.7109375" style="1" customWidth="1"/>
    <col min="4101" max="4352" width="9.140625" style="1"/>
    <col min="4353" max="4353" width="6.85546875" style="1" customWidth="1"/>
    <col min="4354" max="4354" width="29.28515625" style="1" customWidth="1"/>
    <col min="4355" max="4355" width="66.5703125" style="1" customWidth="1"/>
    <col min="4356" max="4356" width="11.7109375" style="1" customWidth="1"/>
    <col min="4357" max="4608" width="9.140625" style="1"/>
    <col min="4609" max="4609" width="6.85546875" style="1" customWidth="1"/>
    <col min="4610" max="4610" width="29.28515625" style="1" customWidth="1"/>
    <col min="4611" max="4611" width="66.5703125" style="1" customWidth="1"/>
    <col min="4612" max="4612" width="11.7109375" style="1" customWidth="1"/>
    <col min="4613" max="4864" width="9.140625" style="1"/>
    <col min="4865" max="4865" width="6.85546875" style="1" customWidth="1"/>
    <col min="4866" max="4866" width="29.28515625" style="1" customWidth="1"/>
    <col min="4867" max="4867" width="66.5703125" style="1" customWidth="1"/>
    <col min="4868" max="4868" width="11.7109375" style="1" customWidth="1"/>
    <col min="4869" max="5120" width="9.140625" style="1"/>
    <col min="5121" max="5121" width="6.85546875" style="1" customWidth="1"/>
    <col min="5122" max="5122" width="29.28515625" style="1" customWidth="1"/>
    <col min="5123" max="5123" width="66.5703125" style="1" customWidth="1"/>
    <col min="5124" max="5124" width="11.7109375" style="1" customWidth="1"/>
    <col min="5125" max="5376" width="9.140625" style="1"/>
    <col min="5377" max="5377" width="6.85546875" style="1" customWidth="1"/>
    <col min="5378" max="5378" width="29.28515625" style="1" customWidth="1"/>
    <col min="5379" max="5379" width="66.5703125" style="1" customWidth="1"/>
    <col min="5380" max="5380" width="11.7109375" style="1" customWidth="1"/>
    <col min="5381" max="5632" width="9.140625" style="1"/>
    <col min="5633" max="5633" width="6.85546875" style="1" customWidth="1"/>
    <col min="5634" max="5634" width="29.28515625" style="1" customWidth="1"/>
    <col min="5635" max="5635" width="66.5703125" style="1" customWidth="1"/>
    <col min="5636" max="5636" width="11.7109375" style="1" customWidth="1"/>
    <col min="5637" max="5888" width="9.140625" style="1"/>
    <col min="5889" max="5889" width="6.85546875" style="1" customWidth="1"/>
    <col min="5890" max="5890" width="29.28515625" style="1" customWidth="1"/>
    <col min="5891" max="5891" width="66.5703125" style="1" customWidth="1"/>
    <col min="5892" max="5892" width="11.7109375" style="1" customWidth="1"/>
    <col min="5893" max="6144" width="9.140625" style="1"/>
    <col min="6145" max="6145" width="6.85546875" style="1" customWidth="1"/>
    <col min="6146" max="6146" width="29.28515625" style="1" customWidth="1"/>
    <col min="6147" max="6147" width="66.5703125" style="1" customWidth="1"/>
    <col min="6148" max="6148" width="11.7109375" style="1" customWidth="1"/>
    <col min="6149" max="6400" width="9.140625" style="1"/>
    <col min="6401" max="6401" width="6.85546875" style="1" customWidth="1"/>
    <col min="6402" max="6402" width="29.28515625" style="1" customWidth="1"/>
    <col min="6403" max="6403" width="66.5703125" style="1" customWidth="1"/>
    <col min="6404" max="6404" width="11.7109375" style="1" customWidth="1"/>
    <col min="6405" max="6656" width="9.140625" style="1"/>
    <col min="6657" max="6657" width="6.85546875" style="1" customWidth="1"/>
    <col min="6658" max="6658" width="29.28515625" style="1" customWidth="1"/>
    <col min="6659" max="6659" width="66.5703125" style="1" customWidth="1"/>
    <col min="6660" max="6660" width="11.7109375" style="1" customWidth="1"/>
    <col min="6661" max="6912" width="9.140625" style="1"/>
    <col min="6913" max="6913" width="6.85546875" style="1" customWidth="1"/>
    <col min="6914" max="6914" width="29.28515625" style="1" customWidth="1"/>
    <col min="6915" max="6915" width="66.5703125" style="1" customWidth="1"/>
    <col min="6916" max="6916" width="11.7109375" style="1" customWidth="1"/>
    <col min="6917" max="7168" width="9.140625" style="1"/>
    <col min="7169" max="7169" width="6.85546875" style="1" customWidth="1"/>
    <col min="7170" max="7170" width="29.28515625" style="1" customWidth="1"/>
    <col min="7171" max="7171" width="66.5703125" style="1" customWidth="1"/>
    <col min="7172" max="7172" width="11.7109375" style="1" customWidth="1"/>
    <col min="7173" max="7424" width="9.140625" style="1"/>
    <col min="7425" max="7425" width="6.85546875" style="1" customWidth="1"/>
    <col min="7426" max="7426" width="29.28515625" style="1" customWidth="1"/>
    <col min="7427" max="7427" width="66.5703125" style="1" customWidth="1"/>
    <col min="7428" max="7428" width="11.7109375" style="1" customWidth="1"/>
    <col min="7429" max="7680" width="9.140625" style="1"/>
    <col min="7681" max="7681" width="6.85546875" style="1" customWidth="1"/>
    <col min="7682" max="7682" width="29.28515625" style="1" customWidth="1"/>
    <col min="7683" max="7683" width="66.5703125" style="1" customWidth="1"/>
    <col min="7684" max="7684" width="11.7109375" style="1" customWidth="1"/>
    <col min="7685" max="7936" width="9.140625" style="1"/>
    <col min="7937" max="7937" width="6.85546875" style="1" customWidth="1"/>
    <col min="7938" max="7938" width="29.28515625" style="1" customWidth="1"/>
    <col min="7939" max="7939" width="66.5703125" style="1" customWidth="1"/>
    <col min="7940" max="7940" width="11.7109375" style="1" customWidth="1"/>
    <col min="7941" max="8192" width="9.140625" style="1"/>
    <col min="8193" max="8193" width="6.85546875" style="1" customWidth="1"/>
    <col min="8194" max="8194" width="29.28515625" style="1" customWidth="1"/>
    <col min="8195" max="8195" width="66.5703125" style="1" customWidth="1"/>
    <col min="8196" max="8196" width="11.7109375" style="1" customWidth="1"/>
    <col min="8197" max="8448" width="9.140625" style="1"/>
    <col min="8449" max="8449" width="6.85546875" style="1" customWidth="1"/>
    <col min="8450" max="8450" width="29.28515625" style="1" customWidth="1"/>
    <col min="8451" max="8451" width="66.5703125" style="1" customWidth="1"/>
    <col min="8452" max="8452" width="11.7109375" style="1" customWidth="1"/>
    <col min="8453" max="8704" width="9.140625" style="1"/>
    <col min="8705" max="8705" width="6.85546875" style="1" customWidth="1"/>
    <col min="8706" max="8706" width="29.28515625" style="1" customWidth="1"/>
    <col min="8707" max="8707" width="66.5703125" style="1" customWidth="1"/>
    <col min="8708" max="8708" width="11.7109375" style="1" customWidth="1"/>
    <col min="8709" max="8960" width="9.140625" style="1"/>
    <col min="8961" max="8961" width="6.85546875" style="1" customWidth="1"/>
    <col min="8962" max="8962" width="29.28515625" style="1" customWidth="1"/>
    <col min="8963" max="8963" width="66.5703125" style="1" customWidth="1"/>
    <col min="8964" max="8964" width="11.7109375" style="1" customWidth="1"/>
    <col min="8965" max="9216" width="9.140625" style="1"/>
    <col min="9217" max="9217" width="6.85546875" style="1" customWidth="1"/>
    <col min="9218" max="9218" width="29.28515625" style="1" customWidth="1"/>
    <col min="9219" max="9219" width="66.5703125" style="1" customWidth="1"/>
    <col min="9220" max="9220" width="11.7109375" style="1" customWidth="1"/>
    <col min="9221" max="9472" width="9.140625" style="1"/>
    <col min="9473" max="9473" width="6.85546875" style="1" customWidth="1"/>
    <col min="9474" max="9474" width="29.28515625" style="1" customWidth="1"/>
    <col min="9475" max="9475" width="66.5703125" style="1" customWidth="1"/>
    <col min="9476" max="9476" width="11.7109375" style="1" customWidth="1"/>
    <col min="9477" max="9728" width="9.140625" style="1"/>
    <col min="9729" max="9729" width="6.85546875" style="1" customWidth="1"/>
    <col min="9730" max="9730" width="29.28515625" style="1" customWidth="1"/>
    <col min="9731" max="9731" width="66.5703125" style="1" customWidth="1"/>
    <col min="9732" max="9732" width="11.7109375" style="1" customWidth="1"/>
    <col min="9733" max="9984" width="9.140625" style="1"/>
    <col min="9985" max="9985" width="6.85546875" style="1" customWidth="1"/>
    <col min="9986" max="9986" width="29.28515625" style="1" customWidth="1"/>
    <col min="9987" max="9987" width="66.5703125" style="1" customWidth="1"/>
    <col min="9988" max="9988" width="11.7109375" style="1" customWidth="1"/>
    <col min="9989" max="10240" width="9.140625" style="1"/>
    <col min="10241" max="10241" width="6.85546875" style="1" customWidth="1"/>
    <col min="10242" max="10242" width="29.28515625" style="1" customWidth="1"/>
    <col min="10243" max="10243" width="66.5703125" style="1" customWidth="1"/>
    <col min="10244" max="10244" width="11.7109375" style="1" customWidth="1"/>
    <col min="10245" max="10496" width="9.140625" style="1"/>
    <col min="10497" max="10497" width="6.85546875" style="1" customWidth="1"/>
    <col min="10498" max="10498" width="29.28515625" style="1" customWidth="1"/>
    <col min="10499" max="10499" width="66.5703125" style="1" customWidth="1"/>
    <col min="10500" max="10500" width="11.7109375" style="1" customWidth="1"/>
    <col min="10501" max="10752" width="9.140625" style="1"/>
    <col min="10753" max="10753" width="6.85546875" style="1" customWidth="1"/>
    <col min="10754" max="10754" width="29.28515625" style="1" customWidth="1"/>
    <col min="10755" max="10755" width="66.5703125" style="1" customWidth="1"/>
    <col min="10756" max="10756" width="11.7109375" style="1" customWidth="1"/>
    <col min="10757" max="11008" width="9.140625" style="1"/>
    <col min="11009" max="11009" width="6.85546875" style="1" customWidth="1"/>
    <col min="11010" max="11010" width="29.28515625" style="1" customWidth="1"/>
    <col min="11011" max="11011" width="66.5703125" style="1" customWidth="1"/>
    <col min="11012" max="11012" width="11.7109375" style="1" customWidth="1"/>
    <col min="11013" max="11264" width="9.140625" style="1"/>
    <col min="11265" max="11265" width="6.85546875" style="1" customWidth="1"/>
    <col min="11266" max="11266" width="29.28515625" style="1" customWidth="1"/>
    <col min="11267" max="11267" width="66.5703125" style="1" customWidth="1"/>
    <col min="11268" max="11268" width="11.7109375" style="1" customWidth="1"/>
    <col min="11269" max="11520" width="9.140625" style="1"/>
    <col min="11521" max="11521" width="6.85546875" style="1" customWidth="1"/>
    <col min="11522" max="11522" width="29.28515625" style="1" customWidth="1"/>
    <col min="11523" max="11523" width="66.5703125" style="1" customWidth="1"/>
    <col min="11524" max="11524" width="11.7109375" style="1" customWidth="1"/>
    <col min="11525" max="11776" width="9.140625" style="1"/>
    <col min="11777" max="11777" width="6.85546875" style="1" customWidth="1"/>
    <col min="11778" max="11778" width="29.28515625" style="1" customWidth="1"/>
    <col min="11779" max="11779" width="66.5703125" style="1" customWidth="1"/>
    <col min="11780" max="11780" width="11.7109375" style="1" customWidth="1"/>
    <col min="11781" max="12032" width="9.140625" style="1"/>
    <col min="12033" max="12033" width="6.85546875" style="1" customWidth="1"/>
    <col min="12034" max="12034" width="29.28515625" style="1" customWidth="1"/>
    <col min="12035" max="12035" width="66.5703125" style="1" customWidth="1"/>
    <col min="12036" max="12036" width="11.7109375" style="1" customWidth="1"/>
    <col min="12037" max="12288" width="9.140625" style="1"/>
    <col min="12289" max="12289" width="6.85546875" style="1" customWidth="1"/>
    <col min="12290" max="12290" width="29.28515625" style="1" customWidth="1"/>
    <col min="12291" max="12291" width="66.5703125" style="1" customWidth="1"/>
    <col min="12292" max="12292" width="11.7109375" style="1" customWidth="1"/>
    <col min="12293" max="12544" width="9.140625" style="1"/>
    <col min="12545" max="12545" width="6.85546875" style="1" customWidth="1"/>
    <col min="12546" max="12546" width="29.28515625" style="1" customWidth="1"/>
    <col min="12547" max="12547" width="66.5703125" style="1" customWidth="1"/>
    <col min="12548" max="12548" width="11.7109375" style="1" customWidth="1"/>
    <col min="12549" max="12800" width="9.140625" style="1"/>
    <col min="12801" max="12801" width="6.85546875" style="1" customWidth="1"/>
    <col min="12802" max="12802" width="29.28515625" style="1" customWidth="1"/>
    <col min="12803" max="12803" width="66.5703125" style="1" customWidth="1"/>
    <col min="12804" max="12804" width="11.7109375" style="1" customWidth="1"/>
    <col min="12805" max="13056" width="9.140625" style="1"/>
    <col min="13057" max="13057" width="6.85546875" style="1" customWidth="1"/>
    <col min="13058" max="13058" width="29.28515625" style="1" customWidth="1"/>
    <col min="13059" max="13059" width="66.5703125" style="1" customWidth="1"/>
    <col min="13060" max="13060" width="11.7109375" style="1" customWidth="1"/>
    <col min="13061" max="13312" width="9.140625" style="1"/>
    <col min="13313" max="13313" width="6.85546875" style="1" customWidth="1"/>
    <col min="13314" max="13314" width="29.28515625" style="1" customWidth="1"/>
    <col min="13315" max="13315" width="66.5703125" style="1" customWidth="1"/>
    <col min="13316" max="13316" width="11.7109375" style="1" customWidth="1"/>
    <col min="13317" max="13568" width="9.140625" style="1"/>
    <col min="13569" max="13569" width="6.85546875" style="1" customWidth="1"/>
    <col min="13570" max="13570" width="29.28515625" style="1" customWidth="1"/>
    <col min="13571" max="13571" width="66.5703125" style="1" customWidth="1"/>
    <col min="13572" max="13572" width="11.7109375" style="1" customWidth="1"/>
    <col min="13573" max="13824" width="9.140625" style="1"/>
    <col min="13825" max="13825" width="6.85546875" style="1" customWidth="1"/>
    <col min="13826" max="13826" width="29.28515625" style="1" customWidth="1"/>
    <col min="13827" max="13827" width="66.5703125" style="1" customWidth="1"/>
    <col min="13828" max="13828" width="11.7109375" style="1" customWidth="1"/>
    <col min="13829" max="14080" width="9.140625" style="1"/>
    <col min="14081" max="14081" width="6.85546875" style="1" customWidth="1"/>
    <col min="14082" max="14082" width="29.28515625" style="1" customWidth="1"/>
    <col min="14083" max="14083" width="66.5703125" style="1" customWidth="1"/>
    <col min="14084" max="14084" width="11.7109375" style="1" customWidth="1"/>
    <col min="14085" max="14336" width="9.140625" style="1"/>
    <col min="14337" max="14337" width="6.85546875" style="1" customWidth="1"/>
    <col min="14338" max="14338" width="29.28515625" style="1" customWidth="1"/>
    <col min="14339" max="14339" width="66.5703125" style="1" customWidth="1"/>
    <col min="14340" max="14340" width="11.7109375" style="1" customWidth="1"/>
    <col min="14341" max="14592" width="9.140625" style="1"/>
    <col min="14593" max="14593" width="6.85546875" style="1" customWidth="1"/>
    <col min="14594" max="14594" width="29.28515625" style="1" customWidth="1"/>
    <col min="14595" max="14595" width="66.5703125" style="1" customWidth="1"/>
    <col min="14596" max="14596" width="11.7109375" style="1" customWidth="1"/>
    <col min="14597" max="14848" width="9.140625" style="1"/>
    <col min="14849" max="14849" width="6.85546875" style="1" customWidth="1"/>
    <col min="14850" max="14850" width="29.28515625" style="1" customWidth="1"/>
    <col min="14851" max="14851" width="66.5703125" style="1" customWidth="1"/>
    <col min="14852" max="14852" width="11.7109375" style="1" customWidth="1"/>
    <col min="14853" max="15104" width="9.140625" style="1"/>
    <col min="15105" max="15105" width="6.85546875" style="1" customWidth="1"/>
    <col min="15106" max="15106" width="29.28515625" style="1" customWidth="1"/>
    <col min="15107" max="15107" width="66.5703125" style="1" customWidth="1"/>
    <col min="15108" max="15108" width="11.7109375" style="1" customWidth="1"/>
    <col min="15109" max="15360" width="9.140625" style="1"/>
    <col min="15361" max="15361" width="6.85546875" style="1" customWidth="1"/>
    <col min="15362" max="15362" width="29.28515625" style="1" customWidth="1"/>
    <col min="15363" max="15363" width="66.5703125" style="1" customWidth="1"/>
    <col min="15364" max="15364" width="11.7109375" style="1" customWidth="1"/>
    <col min="15365" max="15616" width="9.140625" style="1"/>
    <col min="15617" max="15617" width="6.85546875" style="1" customWidth="1"/>
    <col min="15618" max="15618" width="29.28515625" style="1" customWidth="1"/>
    <col min="15619" max="15619" width="66.5703125" style="1" customWidth="1"/>
    <col min="15620" max="15620" width="11.7109375" style="1" customWidth="1"/>
    <col min="15621" max="15872" width="9.140625" style="1"/>
    <col min="15873" max="15873" width="6.85546875" style="1" customWidth="1"/>
    <col min="15874" max="15874" width="29.28515625" style="1" customWidth="1"/>
    <col min="15875" max="15875" width="66.5703125" style="1" customWidth="1"/>
    <col min="15876" max="15876" width="11.7109375" style="1" customWidth="1"/>
    <col min="15877" max="16128" width="9.140625" style="1"/>
    <col min="16129" max="16129" width="6.85546875" style="1" customWidth="1"/>
    <col min="16130" max="16130" width="29.28515625" style="1" customWidth="1"/>
    <col min="16131" max="16131" width="66.5703125" style="1" customWidth="1"/>
    <col min="16132" max="16132" width="11.7109375" style="1" customWidth="1"/>
    <col min="16133" max="16384" width="9.140625" style="1"/>
  </cols>
  <sheetData>
    <row r="1" spans="1:7" ht="12.75" customHeight="1" x14ac:dyDescent="0.25">
      <c r="D1" s="147" t="s">
        <v>238</v>
      </c>
    </row>
    <row r="2" spans="1:7" ht="15" x14ac:dyDescent="0.25">
      <c r="C2" s="261" t="s">
        <v>288</v>
      </c>
      <c r="D2" s="261"/>
    </row>
    <row r="3" spans="1:7" ht="15" x14ac:dyDescent="0.25">
      <c r="B3" s="3"/>
      <c r="C3" s="210"/>
      <c r="D3" s="147" t="s">
        <v>242</v>
      </c>
    </row>
    <row r="4" spans="1:7" ht="12.75" customHeight="1" x14ac:dyDescent="0.25">
      <c r="B4" s="4"/>
      <c r="C4" s="210"/>
      <c r="D4" s="147" t="s">
        <v>282</v>
      </c>
    </row>
    <row r="5" spans="1:7" ht="15" x14ac:dyDescent="0.25">
      <c r="B5" s="5"/>
      <c r="C5" s="261" t="s">
        <v>260</v>
      </c>
      <c r="D5" s="261"/>
      <c r="E5" s="21"/>
      <c r="F5" s="21"/>
      <c r="G5" s="3"/>
    </row>
    <row r="6" spans="1:7" ht="15" x14ac:dyDescent="0.25">
      <c r="B6" s="5"/>
      <c r="C6" s="2"/>
      <c r="G6" s="3"/>
    </row>
    <row r="7" spans="1:7" ht="12.75" customHeight="1" x14ac:dyDescent="0.2">
      <c r="A7" s="262" t="s">
        <v>244</v>
      </c>
      <c r="B7" s="262"/>
      <c r="C7" s="262"/>
      <c r="D7" s="262"/>
      <c r="G7" s="3"/>
    </row>
    <row r="8" spans="1:7" ht="10.5" customHeight="1" x14ac:dyDescent="0.2">
      <c r="A8" s="262"/>
      <c r="B8" s="262"/>
      <c r="C8" s="262"/>
      <c r="D8" s="262"/>
    </row>
    <row r="9" spans="1:7" ht="12.75" customHeight="1" x14ac:dyDescent="0.2">
      <c r="B9" s="6"/>
      <c r="C9" s="7"/>
      <c r="D9" s="8" t="s">
        <v>1</v>
      </c>
    </row>
    <row r="10" spans="1:7" ht="14.25" x14ac:dyDescent="0.2">
      <c r="A10" s="9" t="s">
        <v>23</v>
      </c>
      <c r="B10" s="9" t="s">
        <v>24</v>
      </c>
      <c r="C10" s="9" t="s">
        <v>3</v>
      </c>
      <c r="D10" s="9" t="s">
        <v>4</v>
      </c>
    </row>
    <row r="11" spans="1:7" ht="24" customHeight="1" x14ac:dyDescent="0.2">
      <c r="A11" s="10" t="s">
        <v>5</v>
      </c>
      <c r="B11" s="22" t="s">
        <v>25</v>
      </c>
      <c r="C11" s="12" t="s">
        <v>26</v>
      </c>
      <c r="D11" s="255">
        <f>D12</f>
        <v>6541.1409000000003</v>
      </c>
    </row>
    <row r="12" spans="1:7" ht="30" x14ac:dyDescent="0.2">
      <c r="A12" s="10" t="s">
        <v>5</v>
      </c>
      <c r="B12" s="23" t="s">
        <v>27</v>
      </c>
      <c r="C12" s="14" t="s">
        <v>28</v>
      </c>
      <c r="D12" s="255">
        <f>D13+D15+D17+D19</f>
        <v>6541.1409000000003</v>
      </c>
    </row>
    <row r="13" spans="1:7" ht="30" x14ac:dyDescent="0.2">
      <c r="A13" s="10" t="s">
        <v>5</v>
      </c>
      <c r="B13" s="14" t="s">
        <v>29</v>
      </c>
      <c r="C13" s="14" t="s">
        <v>30</v>
      </c>
      <c r="D13" s="24">
        <f>D14</f>
        <v>2.1</v>
      </c>
    </row>
    <row r="14" spans="1:7" ht="30" x14ac:dyDescent="0.2">
      <c r="A14" s="10" t="s">
        <v>31</v>
      </c>
      <c r="B14" s="14" t="s">
        <v>32</v>
      </c>
      <c r="C14" s="14" t="s">
        <v>33</v>
      </c>
      <c r="D14" s="25">
        <v>2.1</v>
      </c>
    </row>
    <row r="15" spans="1:7" s="27" customFormat="1" ht="30" x14ac:dyDescent="0.2">
      <c r="A15" s="10" t="s">
        <v>5</v>
      </c>
      <c r="B15" s="14" t="s">
        <v>34</v>
      </c>
      <c r="C15" s="26" t="s">
        <v>35</v>
      </c>
      <c r="D15" s="24">
        <f>D16</f>
        <v>177.1</v>
      </c>
    </row>
    <row r="16" spans="1:7" s="27" customFormat="1" ht="45" x14ac:dyDescent="0.2">
      <c r="A16" s="10" t="s">
        <v>31</v>
      </c>
      <c r="B16" s="14" t="s">
        <v>36</v>
      </c>
      <c r="C16" s="26" t="s">
        <v>37</v>
      </c>
      <c r="D16" s="25">
        <v>177.1</v>
      </c>
    </row>
    <row r="17" spans="1:4" s="27" customFormat="1" ht="15" x14ac:dyDescent="0.2">
      <c r="A17" s="10" t="s">
        <v>5</v>
      </c>
      <c r="B17" s="14" t="s">
        <v>38</v>
      </c>
      <c r="C17" s="26" t="s">
        <v>39</v>
      </c>
      <c r="D17" s="225">
        <f>D18</f>
        <v>762.58490000000006</v>
      </c>
    </row>
    <row r="18" spans="1:4" s="27" customFormat="1" ht="60" x14ac:dyDescent="0.2">
      <c r="A18" s="10" t="s">
        <v>31</v>
      </c>
      <c r="B18" s="14" t="s">
        <v>40</v>
      </c>
      <c r="C18" s="26" t="s">
        <v>41</v>
      </c>
      <c r="D18" s="224">
        <f>140.8+63.8289+557.956</f>
        <v>762.58490000000006</v>
      </c>
    </row>
    <row r="19" spans="1:4" ht="30" x14ac:dyDescent="0.2">
      <c r="A19" s="10" t="s">
        <v>5</v>
      </c>
      <c r="B19" s="14" t="s">
        <v>42</v>
      </c>
      <c r="C19" s="14" t="s">
        <v>43</v>
      </c>
      <c r="D19" s="253">
        <f>D20</f>
        <v>5599.3559999999998</v>
      </c>
    </row>
    <row r="20" spans="1:4" ht="30" x14ac:dyDescent="0.25">
      <c r="A20" s="10" t="s">
        <v>31</v>
      </c>
      <c r="B20" s="14" t="s">
        <v>44</v>
      </c>
      <c r="C20" s="20" t="s">
        <v>45</v>
      </c>
      <c r="D20" s="254">
        <f>4686.7+224.27+673.386+15</f>
        <v>5599.3559999999998</v>
      </c>
    </row>
  </sheetData>
  <mergeCells count="3">
    <mergeCell ref="C2:D2"/>
    <mergeCell ref="C5:D5"/>
    <mergeCell ref="A7:D8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31"/>
  <sheetViews>
    <sheetView tabSelected="1" view="pageBreakPreview" topLeftCell="A10" zoomScaleSheetLayoutView="100" workbookViewId="0">
      <selection activeCell="I19" sqref="I19"/>
    </sheetView>
  </sheetViews>
  <sheetFormatPr defaultRowHeight="12.75" x14ac:dyDescent="0.2"/>
  <cols>
    <col min="1" max="1" width="49.7109375" style="27" customWidth="1"/>
    <col min="2" max="2" width="14" style="27" customWidth="1"/>
    <col min="3" max="3" width="12" style="27" customWidth="1"/>
    <col min="4" max="4" width="15.85546875" style="27" customWidth="1"/>
    <col min="5" max="5" width="25.85546875" style="27" customWidth="1"/>
    <col min="6" max="256" width="9.140625" style="27"/>
    <col min="257" max="257" width="49.7109375" style="27" customWidth="1"/>
    <col min="258" max="258" width="11.42578125" style="27" customWidth="1"/>
    <col min="259" max="259" width="12" style="27" customWidth="1"/>
    <col min="260" max="260" width="12.42578125" style="27" customWidth="1"/>
    <col min="261" max="261" width="25.85546875" style="27" customWidth="1"/>
    <col min="262" max="512" width="9.140625" style="27"/>
    <col min="513" max="513" width="49.7109375" style="27" customWidth="1"/>
    <col min="514" max="514" width="11.42578125" style="27" customWidth="1"/>
    <col min="515" max="515" width="12" style="27" customWidth="1"/>
    <col min="516" max="516" width="12.42578125" style="27" customWidth="1"/>
    <col min="517" max="517" width="25.85546875" style="27" customWidth="1"/>
    <col min="518" max="768" width="9.140625" style="27"/>
    <col min="769" max="769" width="49.7109375" style="27" customWidth="1"/>
    <col min="770" max="770" width="11.42578125" style="27" customWidth="1"/>
    <col min="771" max="771" width="12" style="27" customWidth="1"/>
    <col min="772" max="772" width="12.42578125" style="27" customWidth="1"/>
    <col min="773" max="773" width="25.85546875" style="27" customWidth="1"/>
    <col min="774" max="1024" width="9.140625" style="27"/>
    <col min="1025" max="1025" width="49.7109375" style="27" customWidth="1"/>
    <col min="1026" max="1026" width="11.42578125" style="27" customWidth="1"/>
    <col min="1027" max="1027" width="12" style="27" customWidth="1"/>
    <col min="1028" max="1028" width="12.42578125" style="27" customWidth="1"/>
    <col min="1029" max="1029" width="25.85546875" style="27" customWidth="1"/>
    <col min="1030" max="1280" width="9.140625" style="27"/>
    <col min="1281" max="1281" width="49.7109375" style="27" customWidth="1"/>
    <col min="1282" max="1282" width="11.42578125" style="27" customWidth="1"/>
    <col min="1283" max="1283" width="12" style="27" customWidth="1"/>
    <col min="1284" max="1284" width="12.42578125" style="27" customWidth="1"/>
    <col min="1285" max="1285" width="25.85546875" style="27" customWidth="1"/>
    <col min="1286" max="1536" width="9.140625" style="27"/>
    <col min="1537" max="1537" width="49.7109375" style="27" customWidth="1"/>
    <col min="1538" max="1538" width="11.42578125" style="27" customWidth="1"/>
    <col min="1539" max="1539" width="12" style="27" customWidth="1"/>
    <col min="1540" max="1540" width="12.42578125" style="27" customWidth="1"/>
    <col min="1541" max="1541" width="25.85546875" style="27" customWidth="1"/>
    <col min="1542" max="1792" width="9.140625" style="27"/>
    <col min="1793" max="1793" width="49.7109375" style="27" customWidth="1"/>
    <col min="1794" max="1794" width="11.42578125" style="27" customWidth="1"/>
    <col min="1795" max="1795" width="12" style="27" customWidth="1"/>
    <col min="1796" max="1796" width="12.42578125" style="27" customWidth="1"/>
    <col min="1797" max="1797" width="25.85546875" style="27" customWidth="1"/>
    <col min="1798" max="2048" width="9.140625" style="27"/>
    <col min="2049" max="2049" width="49.7109375" style="27" customWidth="1"/>
    <col min="2050" max="2050" width="11.42578125" style="27" customWidth="1"/>
    <col min="2051" max="2051" width="12" style="27" customWidth="1"/>
    <col min="2052" max="2052" width="12.42578125" style="27" customWidth="1"/>
    <col min="2053" max="2053" width="25.85546875" style="27" customWidth="1"/>
    <col min="2054" max="2304" width="9.140625" style="27"/>
    <col min="2305" max="2305" width="49.7109375" style="27" customWidth="1"/>
    <col min="2306" max="2306" width="11.42578125" style="27" customWidth="1"/>
    <col min="2307" max="2307" width="12" style="27" customWidth="1"/>
    <col min="2308" max="2308" width="12.42578125" style="27" customWidth="1"/>
    <col min="2309" max="2309" width="25.85546875" style="27" customWidth="1"/>
    <col min="2310" max="2560" width="9.140625" style="27"/>
    <col min="2561" max="2561" width="49.7109375" style="27" customWidth="1"/>
    <col min="2562" max="2562" width="11.42578125" style="27" customWidth="1"/>
    <col min="2563" max="2563" width="12" style="27" customWidth="1"/>
    <col min="2564" max="2564" width="12.42578125" style="27" customWidth="1"/>
    <col min="2565" max="2565" width="25.85546875" style="27" customWidth="1"/>
    <col min="2566" max="2816" width="9.140625" style="27"/>
    <col min="2817" max="2817" width="49.7109375" style="27" customWidth="1"/>
    <col min="2818" max="2818" width="11.42578125" style="27" customWidth="1"/>
    <col min="2819" max="2819" width="12" style="27" customWidth="1"/>
    <col min="2820" max="2820" width="12.42578125" style="27" customWidth="1"/>
    <col min="2821" max="2821" width="25.85546875" style="27" customWidth="1"/>
    <col min="2822" max="3072" width="9.140625" style="27"/>
    <col min="3073" max="3073" width="49.7109375" style="27" customWidth="1"/>
    <col min="3074" max="3074" width="11.42578125" style="27" customWidth="1"/>
    <col min="3075" max="3075" width="12" style="27" customWidth="1"/>
    <col min="3076" max="3076" width="12.42578125" style="27" customWidth="1"/>
    <col min="3077" max="3077" width="25.85546875" style="27" customWidth="1"/>
    <col min="3078" max="3328" width="9.140625" style="27"/>
    <col min="3329" max="3329" width="49.7109375" style="27" customWidth="1"/>
    <col min="3330" max="3330" width="11.42578125" style="27" customWidth="1"/>
    <col min="3331" max="3331" width="12" style="27" customWidth="1"/>
    <col min="3332" max="3332" width="12.42578125" style="27" customWidth="1"/>
    <col min="3333" max="3333" width="25.85546875" style="27" customWidth="1"/>
    <col min="3334" max="3584" width="9.140625" style="27"/>
    <col min="3585" max="3585" width="49.7109375" style="27" customWidth="1"/>
    <col min="3586" max="3586" width="11.42578125" style="27" customWidth="1"/>
    <col min="3587" max="3587" width="12" style="27" customWidth="1"/>
    <col min="3588" max="3588" width="12.42578125" style="27" customWidth="1"/>
    <col min="3589" max="3589" width="25.85546875" style="27" customWidth="1"/>
    <col min="3590" max="3840" width="9.140625" style="27"/>
    <col min="3841" max="3841" width="49.7109375" style="27" customWidth="1"/>
    <col min="3842" max="3842" width="11.42578125" style="27" customWidth="1"/>
    <col min="3843" max="3843" width="12" style="27" customWidth="1"/>
    <col min="3844" max="3844" width="12.42578125" style="27" customWidth="1"/>
    <col min="3845" max="3845" width="25.85546875" style="27" customWidth="1"/>
    <col min="3846" max="4096" width="9.140625" style="27"/>
    <col min="4097" max="4097" width="49.7109375" style="27" customWidth="1"/>
    <col min="4098" max="4098" width="11.42578125" style="27" customWidth="1"/>
    <col min="4099" max="4099" width="12" style="27" customWidth="1"/>
    <col min="4100" max="4100" width="12.42578125" style="27" customWidth="1"/>
    <col min="4101" max="4101" width="25.85546875" style="27" customWidth="1"/>
    <col min="4102" max="4352" width="9.140625" style="27"/>
    <col min="4353" max="4353" width="49.7109375" style="27" customWidth="1"/>
    <col min="4354" max="4354" width="11.42578125" style="27" customWidth="1"/>
    <col min="4355" max="4355" width="12" style="27" customWidth="1"/>
    <col min="4356" max="4356" width="12.42578125" style="27" customWidth="1"/>
    <col min="4357" max="4357" width="25.85546875" style="27" customWidth="1"/>
    <col min="4358" max="4608" width="9.140625" style="27"/>
    <col min="4609" max="4609" width="49.7109375" style="27" customWidth="1"/>
    <col min="4610" max="4610" width="11.42578125" style="27" customWidth="1"/>
    <col min="4611" max="4611" width="12" style="27" customWidth="1"/>
    <col min="4612" max="4612" width="12.42578125" style="27" customWidth="1"/>
    <col min="4613" max="4613" width="25.85546875" style="27" customWidth="1"/>
    <col min="4614" max="4864" width="9.140625" style="27"/>
    <col min="4865" max="4865" width="49.7109375" style="27" customWidth="1"/>
    <col min="4866" max="4866" width="11.42578125" style="27" customWidth="1"/>
    <col min="4867" max="4867" width="12" style="27" customWidth="1"/>
    <col min="4868" max="4868" width="12.42578125" style="27" customWidth="1"/>
    <col min="4869" max="4869" width="25.85546875" style="27" customWidth="1"/>
    <col min="4870" max="5120" width="9.140625" style="27"/>
    <col min="5121" max="5121" width="49.7109375" style="27" customWidth="1"/>
    <col min="5122" max="5122" width="11.42578125" style="27" customWidth="1"/>
    <col min="5123" max="5123" width="12" style="27" customWidth="1"/>
    <col min="5124" max="5124" width="12.42578125" style="27" customWidth="1"/>
    <col min="5125" max="5125" width="25.85546875" style="27" customWidth="1"/>
    <col min="5126" max="5376" width="9.140625" style="27"/>
    <col min="5377" max="5377" width="49.7109375" style="27" customWidth="1"/>
    <col min="5378" max="5378" width="11.42578125" style="27" customWidth="1"/>
    <col min="5379" max="5379" width="12" style="27" customWidth="1"/>
    <col min="5380" max="5380" width="12.42578125" style="27" customWidth="1"/>
    <col min="5381" max="5381" width="25.85546875" style="27" customWidth="1"/>
    <col min="5382" max="5632" width="9.140625" style="27"/>
    <col min="5633" max="5633" width="49.7109375" style="27" customWidth="1"/>
    <col min="5634" max="5634" width="11.42578125" style="27" customWidth="1"/>
    <col min="5635" max="5635" width="12" style="27" customWidth="1"/>
    <col min="5636" max="5636" width="12.42578125" style="27" customWidth="1"/>
    <col min="5637" max="5637" width="25.85546875" style="27" customWidth="1"/>
    <col min="5638" max="5888" width="9.140625" style="27"/>
    <col min="5889" max="5889" width="49.7109375" style="27" customWidth="1"/>
    <col min="5890" max="5890" width="11.42578125" style="27" customWidth="1"/>
    <col min="5891" max="5891" width="12" style="27" customWidth="1"/>
    <col min="5892" max="5892" width="12.42578125" style="27" customWidth="1"/>
    <col min="5893" max="5893" width="25.85546875" style="27" customWidth="1"/>
    <col min="5894" max="6144" width="9.140625" style="27"/>
    <col min="6145" max="6145" width="49.7109375" style="27" customWidth="1"/>
    <col min="6146" max="6146" width="11.42578125" style="27" customWidth="1"/>
    <col min="6147" max="6147" width="12" style="27" customWidth="1"/>
    <col min="6148" max="6148" width="12.42578125" style="27" customWidth="1"/>
    <col min="6149" max="6149" width="25.85546875" style="27" customWidth="1"/>
    <col min="6150" max="6400" width="9.140625" style="27"/>
    <col min="6401" max="6401" width="49.7109375" style="27" customWidth="1"/>
    <col min="6402" max="6402" width="11.42578125" style="27" customWidth="1"/>
    <col min="6403" max="6403" width="12" style="27" customWidth="1"/>
    <col min="6404" max="6404" width="12.42578125" style="27" customWidth="1"/>
    <col min="6405" max="6405" width="25.85546875" style="27" customWidth="1"/>
    <col min="6406" max="6656" width="9.140625" style="27"/>
    <col min="6657" max="6657" width="49.7109375" style="27" customWidth="1"/>
    <col min="6658" max="6658" width="11.42578125" style="27" customWidth="1"/>
    <col min="6659" max="6659" width="12" style="27" customWidth="1"/>
    <col min="6660" max="6660" width="12.42578125" style="27" customWidth="1"/>
    <col min="6661" max="6661" width="25.85546875" style="27" customWidth="1"/>
    <col min="6662" max="6912" width="9.140625" style="27"/>
    <col min="6913" max="6913" width="49.7109375" style="27" customWidth="1"/>
    <col min="6914" max="6914" width="11.42578125" style="27" customWidth="1"/>
    <col min="6915" max="6915" width="12" style="27" customWidth="1"/>
    <col min="6916" max="6916" width="12.42578125" style="27" customWidth="1"/>
    <col min="6917" max="6917" width="25.85546875" style="27" customWidth="1"/>
    <col min="6918" max="7168" width="9.140625" style="27"/>
    <col min="7169" max="7169" width="49.7109375" style="27" customWidth="1"/>
    <col min="7170" max="7170" width="11.42578125" style="27" customWidth="1"/>
    <col min="7171" max="7171" width="12" style="27" customWidth="1"/>
    <col min="7172" max="7172" width="12.42578125" style="27" customWidth="1"/>
    <col min="7173" max="7173" width="25.85546875" style="27" customWidth="1"/>
    <col min="7174" max="7424" width="9.140625" style="27"/>
    <col min="7425" max="7425" width="49.7109375" style="27" customWidth="1"/>
    <col min="7426" max="7426" width="11.42578125" style="27" customWidth="1"/>
    <col min="7427" max="7427" width="12" style="27" customWidth="1"/>
    <col min="7428" max="7428" width="12.42578125" style="27" customWidth="1"/>
    <col min="7429" max="7429" width="25.85546875" style="27" customWidth="1"/>
    <col min="7430" max="7680" width="9.140625" style="27"/>
    <col min="7681" max="7681" width="49.7109375" style="27" customWidth="1"/>
    <col min="7682" max="7682" width="11.42578125" style="27" customWidth="1"/>
    <col min="7683" max="7683" width="12" style="27" customWidth="1"/>
    <col min="7684" max="7684" width="12.42578125" style="27" customWidth="1"/>
    <col min="7685" max="7685" width="25.85546875" style="27" customWidth="1"/>
    <col min="7686" max="7936" width="9.140625" style="27"/>
    <col min="7937" max="7937" width="49.7109375" style="27" customWidth="1"/>
    <col min="7938" max="7938" width="11.42578125" style="27" customWidth="1"/>
    <col min="7939" max="7939" width="12" style="27" customWidth="1"/>
    <col min="7940" max="7940" width="12.42578125" style="27" customWidth="1"/>
    <col min="7941" max="7941" width="25.85546875" style="27" customWidth="1"/>
    <col min="7942" max="8192" width="9.140625" style="27"/>
    <col min="8193" max="8193" width="49.7109375" style="27" customWidth="1"/>
    <col min="8194" max="8194" width="11.42578125" style="27" customWidth="1"/>
    <col min="8195" max="8195" width="12" style="27" customWidth="1"/>
    <col min="8196" max="8196" width="12.42578125" style="27" customWidth="1"/>
    <col min="8197" max="8197" width="25.85546875" style="27" customWidth="1"/>
    <col min="8198" max="8448" width="9.140625" style="27"/>
    <col min="8449" max="8449" width="49.7109375" style="27" customWidth="1"/>
    <col min="8450" max="8450" width="11.42578125" style="27" customWidth="1"/>
    <col min="8451" max="8451" width="12" style="27" customWidth="1"/>
    <col min="8452" max="8452" width="12.42578125" style="27" customWidth="1"/>
    <col min="8453" max="8453" width="25.85546875" style="27" customWidth="1"/>
    <col min="8454" max="8704" width="9.140625" style="27"/>
    <col min="8705" max="8705" width="49.7109375" style="27" customWidth="1"/>
    <col min="8706" max="8706" width="11.42578125" style="27" customWidth="1"/>
    <col min="8707" max="8707" width="12" style="27" customWidth="1"/>
    <col min="8708" max="8708" width="12.42578125" style="27" customWidth="1"/>
    <col min="8709" max="8709" width="25.85546875" style="27" customWidth="1"/>
    <col min="8710" max="8960" width="9.140625" style="27"/>
    <col min="8961" max="8961" width="49.7109375" style="27" customWidth="1"/>
    <col min="8962" max="8962" width="11.42578125" style="27" customWidth="1"/>
    <col min="8963" max="8963" width="12" style="27" customWidth="1"/>
    <col min="8964" max="8964" width="12.42578125" style="27" customWidth="1"/>
    <col min="8965" max="8965" width="25.85546875" style="27" customWidth="1"/>
    <col min="8966" max="9216" width="9.140625" style="27"/>
    <col min="9217" max="9217" width="49.7109375" style="27" customWidth="1"/>
    <col min="9218" max="9218" width="11.42578125" style="27" customWidth="1"/>
    <col min="9219" max="9219" width="12" style="27" customWidth="1"/>
    <col min="9220" max="9220" width="12.42578125" style="27" customWidth="1"/>
    <col min="9221" max="9221" width="25.85546875" style="27" customWidth="1"/>
    <col min="9222" max="9472" width="9.140625" style="27"/>
    <col min="9473" max="9473" width="49.7109375" style="27" customWidth="1"/>
    <col min="9474" max="9474" width="11.42578125" style="27" customWidth="1"/>
    <col min="9475" max="9475" width="12" style="27" customWidth="1"/>
    <col min="9476" max="9476" width="12.42578125" style="27" customWidth="1"/>
    <col min="9477" max="9477" width="25.85546875" style="27" customWidth="1"/>
    <col min="9478" max="9728" width="9.140625" style="27"/>
    <col min="9729" max="9729" width="49.7109375" style="27" customWidth="1"/>
    <col min="9730" max="9730" width="11.42578125" style="27" customWidth="1"/>
    <col min="9731" max="9731" width="12" style="27" customWidth="1"/>
    <col min="9732" max="9732" width="12.42578125" style="27" customWidth="1"/>
    <col min="9733" max="9733" width="25.85546875" style="27" customWidth="1"/>
    <col min="9734" max="9984" width="9.140625" style="27"/>
    <col min="9985" max="9985" width="49.7109375" style="27" customWidth="1"/>
    <col min="9986" max="9986" width="11.42578125" style="27" customWidth="1"/>
    <col min="9987" max="9987" width="12" style="27" customWidth="1"/>
    <col min="9988" max="9988" width="12.42578125" style="27" customWidth="1"/>
    <col min="9989" max="9989" width="25.85546875" style="27" customWidth="1"/>
    <col min="9990" max="10240" width="9.140625" style="27"/>
    <col min="10241" max="10241" width="49.7109375" style="27" customWidth="1"/>
    <col min="10242" max="10242" width="11.42578125" style="27" customWidth="1"/>
    <col min="10243" max="10243" width="12" style="27" customWidth="1"/>
    <col min="10244" max="10244" width="12.42578125" style="27" customWidth="1"/>
    <col min="10245" max="10245" width="25.85546875" style="27" customWidth="1"/>
    <col min="10246" max="10496" width="9.140625" style="27"/>
    <col min="10497" max="10497" width="49.7109375" style="27" customWidth="1"/>
    <col min="10498" max="10498" width="11.42578125" style="27" customWidth="1"/>
    <col min="10499" max="10499" width="12" style="27" customWidth="1"/>
    <col min="10500" max="10500" width="12.42578125" style="27" customWidth="1"/>
    <col min="10501" max="10501" width="25.85546875" style="27" customWidth="1"/>
    <col min="10502" max="10752" width="9.140625" style="27"/>
    <col min="10753" max="10753" width="49.7109375" style="27" customWidth="1"/>
    <col min="10754" max="10754" width="11.42578125" style="27" customWidth="1"/>
    <col min="10755" max="10755" width="12" style="27" customWidth="1"/>
    <col min="10756" max="10756" width="12.42578125" style="27" customWidth="1"/>
    <col min="10757" max="10757" width="25.85546875" style="27" customWidth="1"/>
    <col min="10758" max="11008" width="9.140625" style="27"/>
    <col min="11009" max="11009" width="49.7109375" style="27" customWidth="1"/>
    <col min="11010" max="11010" width="11.42578125" style="27" customWidth="1"/>
    <col min="11011" max="11011" width="12" style="27" customWidth="1"/>
    <col min="11012" max="11012" width="12.42578125" style="27" customWidth="1"/>
    <col min="11013" max="11013" width="25.85546875" style="27" customWidth="1"/>
    <col min="11014" max="11264" width="9.140625" style="27"/>
    <col min="11265" max="11265" width="49.7109375" style="27" customWidth="1"/>
    <col min="11266" max="11266" width="11.42578125" style="27" customWidth="1"/>
    <col min="11267" max="11267" width="12" style="27" customWidth="1"/>
    <col min="11268" max="11268" width="12.42578125" style="27" customWidth="1"/>
    <col min="11269" max="11269" width="25.85546875" style="27" customWidth="1"/>
    <col min="11270" max="11520" width="9.140625" style="27"/>
    <col min="11521" max="11521" width="49.7109375" style="27" customWidth="1"/>
    <col min="11522" max="11522" width="11.42578125" style="27" customWidth="1"/>
    <col min="11523" max="11523" width="12" style="27" customWidth="1"/>
    <col min="11524" max="11524" width="12.42578125" style="27" customWidth="1"/>
    <col min="11525" max="11525" width="25.85546875" style="27" customWidth="1"/>
    <col min="11526" max="11776" width="9.140625" style="27"/>
    <col min="11777" max="11777" width="49.7109375" style="27" customWidth="1"/>
    <col min="11778" max="11778" width="11.42578125" style="27" customWidth="1"/>
    <col min="11779" max="11779" width="12" style="27" customWidth="1"/>
    <col min="11780" max="11780" width="12.42578125" style="27" customWidth="1"/>
    <col min="11781" max="11781" width="25.85546875" style="27" customWidth="1"/>
    <col min="11782" max="12032" width="9.140625" style="27"/>
    <col min="12033" max="12033" width="49.7109375" style="27" customWidth="1"/>
    <col min="12034" max="12034" width="11.42578125" style="27" customWidth="1"/>
    <col min="12035" max="12035" width="12" style="27" customWidth="1"/>
    <col min="12036" max="12036" width="12.42578125" style="27" customWidth="1"/>
    <col min="12037" max="12037" width="25.85546875" style="27" customWidth="1"/>
    <col min="12038" max="12288" width="9.140625" style="27"/>
    <col min="12289" max="12289" width="49.7109375" style="27" customWidth="1"/>
    <col min="12290" max="12290" width="11.42578125" style="27" customWidth="1"/>
    <col min="12291" max="12291" width="12" style="27" customWidth="1"/>
    <col min="12292" max="12292" width="12.42578125" style="27" customWidth="1"/>
    <col min="12293" max="12293" width="25.85546875" style="27" customWidth="1"/>
    <col min="12294" max="12544" width="9.140625" style="27"/>
    <col min="12545" max="12545" width="49.7109375" style="27" customWidth="1"/>
    <col min="12546" max="12546" width="11.42578125" style="27" customWidth="1"/>
    <col min="12547" max="12547" width="12" style="27" customWidth="1"/>
    <col min="12548" max="12548" width="12.42578125" style="27" customWidth="1"/>
    <col min="12549" max="12549" width="25.85546875" style="27" customWidth="1"/>
    <col min="12550" max="12800" width="9.140625" style="27"/>
    <col min="12801" max="12801" width="49.7109375" style="27" customWidth="1"/>
    <col min="12802" max="12802" width="11.42578125" style="27" customWidth="1"/>
    <col min="12803" max="12803" width="12" style="27" customWidth="1"/>
    <col min="12804" max="12804" width="12.42578125" style="27" customWidth="1"/>
    <col min="12805" max="12805" width="25.85546875" style="27" customWidth="1"/>
    <col min="12806" max="13056" width="9.140625" style="27"/>
    <col min="13057" max="13057" width="49.7109375" style="27" customWidth="1"/>
    <col min="13058" max="13058" width="11.42578125" style="27" customWidth="1"/>
    <col min="13059" max="13059" width="12" style="27" customWidth="1"/>
    <col min="13060" max="13060" width="12.42578125" style="27" customWidth="1"/>
    <col min="13061" max="13061" width="25.85546875" style="27" customWidth="1"/>
    <col min="13062" max="13312" width="9.140625" style="27"/>
    <col min="13313" max="13313" width="49.7109375" style="27" customWidth="1"/>
    <col min="13314" max="13314" width="11.42578125" style="27" customWidth="1"/>
    <col min="13315" max="13315" width="12" style="27" customWidth="1"/>
    <col min="13316" max="13316" width="12.42578125" style="27" customWidth="1"/>
    <col min="13317" max="13317" width="25.85546875" style="27" customWidth="1"/>
    <col min="13318" max="13568" width="9.140625" style="27"/>
    <col min="13569" max="13569" width="49.7109375" style="27" customWidth="1"/>
    <col min="13570" max="13570" width="11.42578125" style="27" customWidth="1"/>
    <col min="13571" max="13571" width="12" style="27" customWidth="1"/>
    <col min="13572" max="13572" width="12.42578125" style="27" customWidth="1"/>
    <col min="13573" max="13573" width="25.85546875" style="27" customWidth="1"/>
    <col min="13574" max="13824" width="9.140625" style="27"/>
    <col min="13825" max="13825" width="49.7109375" style="27" customWidth="1"/>
    <col min="13826" max="13826" width="11.42578125" style="27" customWidth="1"/>
    <col min="13827" max="13827" width="12" style="27" customWidth="1"/>
    <col min="13828" max="13828" width="12.42578125" style="27" customWidth="1"/>
    <col min="13829" max="13829" width="25.85546875" style="27" customWidth="1"/>
    <col min="13830" max="14080" width="9.140625" style="27"/>
    <col min="14081" max="14081" width="49.7109375" style="27" customWidth="1"/>
    <col min="14082" max="14082" width="11.42578125" style="27" customWidth="1"/>
    <col min="14083" max="14083" width="12" style="27" customWidth="1"/>
    <col min="14084" max="14084" width="12.42578125" style="27" customWidth="1"/>
    <col min="14085" max="14085" width="25.85546875" style="27" customWidth="1"/>
    <col min="14086" max="14336" width="9.140625" style="27"/>
    <col min="14337" max="14337" width="49.7109375" style="27" customWidth="1"/>
    <col min="14338" max="14338" width="11.42578125" style="27" customWidth="1"/>
    <col min="14339" max="14339" width="12" style="27" customWidth="1"/>
    <col min="14340" max="14340" width="12.42578125" style="27" customWidth="1"/>
    <col min="14341" max="14341" width="25.85546875" style="27" customWidth="1"/>
    <col min="14342" max="14592" width="9.140625" style="27"/>
    <col min="14593" max="14593" width="49.7109375" style="27" customWidth="1"/>
    <col min="14594" max="14594" width="11.42578125" style="27" customWidth="1"/>
    <col min="14595" max="14595" width="12" style="27" customWidth="1"/>
    <col min="14596" max="14596" width="12.42578125" style="27" customWidth="1"/>
    <col min="14597" max="14597" width="25.85546875" style="27" customWidth="1"/>
    <col min="14598" max="14848" width="9.140625" style="27"/>
    <col min="14849" max="14849" width="49.7109375" style="27" customWidth="1"/>
    <col min="14850" max="14850" width="11.42578125" style="27" customWidth="1"/>
    <col min="14851" max="14851" width="12" style="27" customWidth="1"/>
    <col min="14852" max="14852" width="12.42578125" style="27" customWidth="1"/>
    <col min="14853" max="14853" width="25.85546875" style="27" customWidth="1"/>
    <col min="14854" max="15104" width="9.140625" style="27"/>
    <col min="15105" max="15105" width="49.7109375" style="27" customWidth="1"/>
    <col min="15106" max="15106" width="11.42578125" style="27" customWidth="1"/>
    <col min="15107" max="15107" width="12" style="27" customWidth="1"/>
    <col min="15108" max="15108" width="12.42578125" style="27" customWidth="1"/>
    <col min="15109" max="15109" width="25.85546875" style="27" customWidth="1"/>
    <col min="15110" max="15360" width="9.140625" style="27"/>
    <col min="15361" max="15361" width="49.7109375" style="27" customWidth="1"/>
    <col min="15362" max="15362" width="11.42578125" style="27" customWidth="1"/>
    <col min="15363" max="15363" width="12" style="27" customWidth="1"/>
    <col min="15364" max="15364" width="12.42578125" style="27" customWidth="1"/>
    <col min="15365" max="15365" width="25.85546875" style="27" customWidth="1"/>
    <col min="15366" max="15616" width="9.140625" style="27"/>
    <col min="15617" max="15617" width="49.7109375" style="27" customWidth="1"/>
    <col min="15618" max="15618" width="11.42578125" style="27" customWidth="1"/>
    <col min="15619" max="15619" width="12" style="27" customWidth="1"/>
    <col min="15620" max="15620" width="12.42578125" style="27" customWidth="1"/>
    <col min="15621" max="15621" width="25.85546875" style="27" customWidth="1"/>
    <col min="15622" max="15872" width="9.140625" style="27"/>
    <col min="15873" max="15873" width="49.7109375" style="27" customWidth="1"/>
    <col min="15874" max="15874" width="11.42578125" style="27" customWidth="1"/>
    <col min="15875" max="15875" width="12" style="27" customWidth="1"/>
    <col min="15876" max="15876" width="12.42578125" style="27" customWidth="1"/>
    <col min="15877" max="15877" width="25.85546875" style="27" customWidth="1"/>
    <col min="15878" max="16128" width="9.140625" style="27"/>
    <col min="16129" max="16129" width="49.7109375" style="27" customWidth="1"/>
    <col min="16130" max="16130" width="11.42578125" style="27" customWidth="1"/>
    <col min="16131" max="16131" width="12" style="27" customWidth="1"/>
    <col min="16132" max="16132" width="12.42578125" style="27" customWidth="1"/>
    <col min="16133" max="16133" width="25.85546875" style="27" customWidth="1"/>
    <col min="16134" max="16384" width="9.140625" style="27"/>
  </cols>
  <sheetData>
    <row r="1" spans="1:7" ht="18.75" x14ac:dyDescent="0.3">
      <c r="A1" s="28"/>
      <c r="B1" s="210"/>
      <c r="C1" s="147"/>
      <c r="D1" s="210"/>
      <c r="E1" s="147" t="s">
        <v>239</v>
      </c>
    </row>
    <row r="2" spans="1:7" ht="15" customHeight="1" x14ac:dyDescent="0.25">
      <c r="A2" s="1"/>
      <c r="B2" s="261" t="s">
        <v>288</v>
      </c>
      <c r="C2" s="261"/>
      <c r="D2" s="261" t="s">
        <v>288</v>
      </c>
      <c r="E2" s="261"/>
    </row>
    <row r="3" spans="1:7" ht="15" x14ac:dyDescent="0.25">
      <c r="A3" s="1"/>
      <c r="B3" s="210"/>
      <c r="C3" s="147"/>
      <c r="D3" s="210"/>
      <c r="E3" s="147" t="s">
        <v>242</v>
      </c>
    </row>
    <row r="4" spans="1:7" ht="15" x14ac:dyDescent="0.25">
      <c r="A4" s="1"/>
      <c r="B4" s="210"/>
      <c r="C4" s="147"/>
      <c r="D4" s="210"/>
      <c r="E4" s="147" t="s">
        <v>282</v>
      </c>
    </row>
    <row r="5" spans="1:7" ht="15.75" x14ac:dyDescent="0.25">
      <c r="A5" s="140"/>
      <c r="B5" s="266" t="s">
        <v>259</v>
      </c>
      <c r="C5" s="266"/>
      <c r="D5" s="266"/>
      <c r="E5" s="266"/>
      <c r="F5" s="146"/>
      <c r="G5" s="139"/>
    </row>
    <row r="6" spans="1:7" ht="18.75" x14ac:dyDescent="0.3">
      <c r="A6" s="28"/>
      <c r="B6" s="29"/>
      <c r="C6" s="29"/>
      <c r="D6" s="29"/>
      <c r="E6" s="29"/>
    </row>
    <row r="7" spans="1:7" ht="44.25" customHeight="1" x14ac:dyDescent="0.2">
      <c r="A7" s="265" t="s">
        <v>245</v>
      </c>
      <c r="B7" s="265"/>
      <c r="C7" s="265"/>
      <c r="D7" s="265"/>
      <c r="E7" s="265"/>
    </row>
    <row r="8" spans="1:7" ht="47.25" customHeight="1" x14ac:dyDescent="0.2">
      <c r="A8" s="30" t="s">
        <v>3</v>
      </c>
      <c r="B8" s="30" t="s">
        <v>46</v>
      </c>
      <c r="C8" s="30" t="s">
        <v>47</v>
      </c>
      <c r="D8" s="30" t="s">
        <v>4</v>
      </c>
      <c r="E8" s="30" t="s">
        <v>48</v>
      </c>
    </row>
    <row r="9" spans="1:7" ht="15.75" x14ac:dyDescent="0.2">
      <c r="A9" s="31" t="s">
        <v>49</v>
      </c>
      <c r="B9" s="32" t="s">
        <v>50</v>
      </c>
      <c r="C9" s="32" t="s">
        <v>51</v>
      </c>
      <c r="D9" s="33">
        <f>D15+D14+D12+D11+D10+D13</f>
        <v>3732.6338000000005</v>
      </c>
      <c r="E9" s="33">
        <f>E15+E14+E12+E11+E10</f>
        <v>0</v>
      </c>
    </row>
    <row r="10" spans="1:7" ht="47.25" x14ac:dyDescent="0.2">
      <c r="A10" s="34" t="s">
        <v>52</v>
      </c>
      <c r="B10" s="30" t="s">
        <v>50</v>
      </c>
      <c r="C10" s="30" t="s">
        <v>53</v>
      </c>
      <c r="D10" s="35">
        <v>675.8</v>
      </c>
      <c r="E10" s="35"/>
    </row>
    <row r="11" spans="1:7" ht="63" x14ac:dyDescent="0.2">
      <c r="A11" s="34" t="s">
        <v>54</v>
      </c>
      <c r="B11" s="30" t="s">
        <v>50</v>
      </c>
      <c r="C11" s="30" t="s">
        <v>55</v>
      </c>
      <c r="D11" s="35">
        <f>503.3+2.369+5+2.372</f>
        <v>513.04100000000005</v>
      </c>
      <c r="E11" s="35"/>
    </row>
    <row r="12" spans="1:7" ht="47.25" x14ac:dyDescent="0.2">
      <c r="A12" s="34" t="s">
        <v>56</v>
      </c>
      <c r="B12" s="30" t="s">
        <v>50</v>
      </c>
      <c r="C12" s="30" t="s">
        <v>57</v>
      </c>
      <c r="D12" s="35">
        <v>635.79999999999995</v>
      </c>
      <c r="E12" s="35"/>
    </row>
    <row r="13" spans="1:7" ht="15.75" x14ac:dyDescent="0.2">
      <c r="A13" s="34" t="s">
        <v>271</v>
      </c>
      <c r="B13" s="30" t="s">
        <v>50</v>
      </c>
      <c r="C13" s="36" t="s">
        <v>272</v>
      </c>
      <c r="D13" s="241">
        <v>24.923999999999999</v>
      </c>
      <c r="E13" s="35"/>
    </row>
    <row r="14" spans="1:7" ht="15.75" x14ac:dyDescent="0.2">
      <c r="A14" s="34" t="s">
        <v>58</v>
      </c>
      <c r="B14" s="30" t="s">
        <v>50</v>
      </c>
      <c r="C14" s="30" t="s">
        <v>59</v>
      </c>
      <c r="D14" s="35">
        <v>1</v>
      </c>
      <c r="E14" s="35"/>
    </row>
    <row r="15" spans="1:7" ht="17.25" customHeight="1" x14ac:dyDescent="0.2">
      <c r="A15" s="34" t="s">
        <v>60</v>
      </c>
      <c r="B15" s="30" t="s">
        <v>50</v>
      </c>
      <c r="C15" s="30" t="s">
        <v>61</v>
      </c>
      <c r="D15" s="152">
        <f>1681.3+192.94-2.369-16.43302+5+21.63082</f>
        <v>1882.0688000000002</v>
      </c>
      <c r="E15" s="35"/>
    </row>
    <row r="16" spans="1:7" ht="15.75" x14ac:dyDescent="0.2">
      <c r="A16" s="31" t="s">
        <v>62</v>
      </c>
      <c r="B16" s="32" t="s">
        <v>63</v>
      </c>
      <c r="C16" s="32" t="s">
        <v>51</v>
      </c>
      <c r="D16" s="33">
        <f>D17</f>
        <v>177.1</v>
      </c>
      <c r="E16" s="33">
        <f>E17</f>
        <v>177.1</v>
      </c>
    </row>
    <row r="17" spans="1:5" ht="15.75" x14ac:dyDescent="0.2">
      <c r="A17" s="34" t="s">
        <v>64</v>
      </c>
      <c r="B17" s="30" t="s">
        <v>63</v>
      </c>
      <c r="C17" s="30" t="s">
        <v>65</v>
      </c>
      <c r="D17" s="35">
        <v>177.1</v>
      </c>
      <c r="E17" s="35">
        <f>D17</f>
        <v>177.1</v>
      </c>
    </row>
    <row r="18" spans="1:5" ht="31.5" x14ac:dyDescent="0.2">
      <c r="A18" s="31" t="s">
        <v>66</v>
      </c>
      <c r="B18" s="32" t="s">
        <v>67</v>
      </c>
      <c r="C18" s="32" t="s">
        <v>51</v>
      </c>
      <c r="D18" s="33">
        <f>D19</f>
        <v>55</v>
      </c>
      <c r="E18" s="33">
        <f>E19</f>
        <v>0</v>
      </c>
    </row>
    <row r="19" spans="1:5" ht="47.25" x14ac:dyDescent="0.2">
      <c r="A19" s="34" t="s">
        <v>68</v>
      </c>
      <c r="B19" s="30" t="s">
        <v>67</v>
      </c>
      <c r="C19" s="30">
        <v>10</v>
      </c>
      <c r="D19" s="35">
        <f>20+20+15</f>
        <v>55</v>
      </c>
      <c r="E19" s="35"/>
    </row>
    <row r="20" spans="1:5" ht="15.75" x14ac:dyDescent="0.2">
      <c r="A20" s="136" t="s">
        <v>173</v>
      </c>
      <c r="B20" s="137" t="s">
        <v>55</v>
      </c>
      <c r="C20" s="137"/>
      <c r="D20" s="223">
        <f>D21</f>
        <v>689.95600000000002</v>
      </c>
      <c r="E20" s="137"/>
    </row>
    <row r="21" spans="1:5" ht="15.75" x14ac:dyDescent="0.2">
      <c r="A21" s="138" t="s">
        <v>174</v>
      </c>
      <c r="B21" s="137" t="s">
        <v>55</v>
      </c>
      <c r="C21" s="137" t="s">
        <v>69</v>
      </c>
      <c r="D21" s="143">
        <f>132+557.956</f>
        <v>689.95600000000002</v>
      </c>
      <c r="E21" s="137"/>
    </row>
    <row r="22" spans="1:5" ht="15.75" x14ac:dyDescent="0.2">
      <c r="A22" s="31" t="s">
        <v>70</v>
      </c>
      <c r="B22" s="32" t="s">
        <v>71</v>
      </c>
      <c r="C22" s="32" t="s">
        <v>51</v>
      </c>
      <c r="D22" s="33">
        <f>D23</f>
        <v>187.23089999999999</v>
      </c>
      <c r="E22" s="33">
        <f>E23</f>
        <v>0</v>
      </c>
    </row>
    <row r="23" spans="1:5" ht="31.5" x14ac:dyDescent="0.2">
      <c r="A23" s="34" t="s">
        <v>72</v>
      </c>
      <c r="B23" s="30" t="s">
        <v>71</v>
      </c>
      <c r="C23" s="30" t="s">
        <v>65</v>
      </c>
      <c r="D23" s="35">
        <f>45.9+95.1589+46.172</f>
        <v>187.23089999999999</v>
      </c>
      <c r="E23" s="35"/>
    </row>
    <row r="24" spans="1:5" ht="15.75" x14ac:dyDescent="0.2">
      <c r="A24" s="31" t="s">
        <v>73</v>
      </c>
      <c r="B24" s="32" t="s">
        <v>74</v>
      </c>
      <c r="C24" s="32" t="s">
        <v>51</v>
      </c>
      <c r="D24" s="33">
        <f>D25+D26</f>
        <v>2328.7201999999997</v>
      </c>
      <c r="E24" s="33">
        <f>E26+E25</f>
        <v>0</v>
      </c>
    </row>
    <row r="25" spans="1:5" ht="15.75" x14ac:dyDescent="0.2">
      <c r="A25" s="34" t="s">
        <v>75</v>
      </c>
      <c r="B25" s="30" t="s">
        <v>74</v>
      </c>
      <c r="C25" s="30" t="s">
        <v>50</v>
      </c>
      <c r="D25" s="35">
        <v>370</v>
      </c>
      <c r="E25" s="35"/>
    </row>
    <row r="26" spans="1:5" ht="31.5" x14ac:dyDescent="0.2">
      <c r="A26" s="34" t="s">
        <v>76</v>
      </c>
      <c r="B26" s="30" t="s">
        <v>74</v>
      </c>
      <c r="C26" s="30" t="s">
        <v>55</v>
      </c>
      <c r="D26" s="35">
        <f>1364+582.29+19.37004-6.93984</f>
        <v>1958.7202</v>
      </c>
      <c r="E26" s="35"/>
    </row>
    <row r="27" spans="1:5" ht="15.75" x14ac:dyDescent="0.2">
      <c r="A27" s="31" t="s">
        <v>77</v>
      </c>
      <c r="B27" s="32">
        <v>10</v>
      </c>
      <c r="C27" s="36" t="s">
        <v>50</v>
      </c>
      <c r="D27" s="33">
        <f>D28</f>
        <v>132.5</v>
      </c>
      <c r="E27" s="35"/>
    </row>
    <row r="28" spans="1:5" ht="15.75" x14ac:dyDescent="0.2">
      <c r="A28" s="34" t="s">
        <v>78</v>
      </c>
      <c r="B28" s="32">
        <v>10</v>
      </c>
      <c r="C28" s="36" t="s">
        <v>50</v>
      </c>
      <c r="D28" s="35">
        <v>132.5</v>
      </c>
      <c r="E28" s="35"/>
    </row>
    <row r="29" spans="1:5" ht="15.75" x14ac:dyDescent="0.2">
      <c r="A29" s="31" t="s">
        <v>79</v>
      </c>
      <c r="B29" s="32" t="s">
        <v>59</v>
      </c>
      <c r="C29" s="32" t="s">
        <v>51</v>
      </c>
      <c r="D29" s="33">
        <f>D30</f>
        <v>15.5</v>
      </c>
      <c r="E29" s="33">
        <f>E30</f>
        <v>0</v>
      </c>
    </row>
    <row r="30" spans="1:5" ht="15.75" x14ac:dyDescent="0.2">
      <c r="A30" s="34" t="s">
        <v>80</v>
      </c>
      <c r="B30" s="30" t="s">
        <v>59</v>
      </c>
      <c r="C30" s="30" t="s">
        <v>50</v>
      </c>
      <c r="D30" s="35">
        <v>15.5</v>
      </c>
      <c r="E30" s="35"/>
    </row>
    <row r="31" spans="1:5" ht="19.5" customHeight="1" x14ac:dyDescent="0.2">
      <c r="A31" s="31" t="s">
        <v>81</v>
      </c>
      <c r="B31" s="32" t="s">
        <v>51</v>
      </c>
      <c r="C31" s="32" t="s">
        <v>51</v>
      </c>
      <c r="D31" s="235">
        <f>D9+D16+D18+D22+D24+D27+D29+D20</f>
        <v>7318.6409000000003</v>
      </c>
      <c r="E31" s="33">
        <f>E9+E16+E18+E22+E24+E29</f>
        <v>177.1</v>
      </c>
    </row>
  </sheetData>
  <mergeCells count="4">
    <mergeCell ref="A7:E7"/>
    <mergeCell ref="B5:E5"/>
    <mergeCell ref="B2:C2"/>
    <mergeCell ref="D2:E2"/>
  </mergeCells>
  <pageMargins left="0.75" right="0.75" top="1" bottom="1" header="0.5" footer="0.5"/>
  <pageSetup paperSize="9" scale="73" orientation="portrait" r:id="rId1"/>
  <headerFooter alignWithMargins="0"/>
  <rowBreaks count="1" manualBreakCount="1">
    <brk id="31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N199"/>
  <sheetViews>
    <sheetView view="pageBreakPreview" topLeftCell="A190" zoomScaleSheetLayoutView="100" workbookViewId="0">
      <selection activeCell="G84" sqref="G84"/>
    </sheetView>
  </sheetViews>
  <sheetFormatPr defaultRowHeight="15.75" x14ac:dyDescent="0.25"/>
  <cols>
    <col min="1" max="1" width="60" style="54" customWidth="1"/>
    <col min="2" max="2" width="15.42578125" style="55" customWidth="1"/>
    <col min="3" max="3" width="6.85546875" style="55" customWidth="1"/>
    <col min="4" max="4" width="7.7109375" style="55" customWidth="1"/>
    <col min="5" max="5" width="7.5703125" style="55" customWidth="1"/>
    <col min="6" max="6" width="7.85546875" style="55" customWidth="1"/>
    <col min="7" max="7" width="13.28515625" style="55" customWidth="1"/>
    <col min="8" max="256" width="9.140625" style="27"/>
    <col min="257" max="257" width="57.42578125" style="27" customWidth="1"/>
    <col min="258" max="258" width="15.42578125" style="27" customWidth="1"/>
    <col min="259" max="259" width="6.85546875" style="27" customWidth="1"/>
    <col min="260" max="260" width="7.7109375" style="27" customWidth="1"/>
    <col min="261" max="261" width="7.5703125" style="27" customWidth="1"/>
    <col min="262" max="262" width="7.85546875" style="27" customWidth="1"/>
    <col min="263" max="263" width="13.28515625" style="27" customWidth="1"/>
    <col min="264" max="512" width="9.140625" style="27"/>
    <col min="513" max="513" width="57.42578125" style="27" customWidth="1"/>
    <col min="514" max="514" width="15.42578125" style="27" customWidth="1"/>
    <col min="515" max="515" width="6.85546875" style="27" customWidth="1"/>
    <col min="516" max="516" width="7.7109375" style="27" customWidth="1"/>
    <col min="517" max="517" width="7.5703125" style="27" customWidth="1"/>
    <col min="518" max="518" width="7.85546875" style="27" customWidth="1"/>
    <col min="519" max="519" width="13.28515625" style="27" customWidth="1"/>
    <col min="520" max="768" width="9.140625" style="27"/>
    <col min="769" max="769" width="57.42578125" style="27" customWidth="1"/>
    <col min="770" max="770" width="15.42578125" style="27" customWidth="1"/>
    <col min="771" max="771" width="6.85546875" style="27" customWidth="1"/>
    <col min="772" max="772" width="7.7109375" style="27" customWidth="1"/>
    <col min="773" max="773" width="7.5703125" style="27" customWidth="1"/>
    <col min="774" max="774" width="7.85546875" style="27" customWidth="1"/>
    <col min="775" max="775" width="13.28515625" style="27" customWidth="1"/>
    <col min="776" max="1024" width="9.140625" style="27"/>
    <col min="1025" max="1025" width="57.42578125" style="27" customWidth="1"/>
    <col min="1026" max="1026" width="15.42578125" style="27" customWidth="1"/>
    <col min="1027" max="1027" width="6.85546875" style="27" customWidth="1"/>
    <col min="1028" max="1028" width="7.7109375" style="27" customWidth="1"/>
    <col min="1029" max="1029" width="7.5703125" style="27" customWidth="1"/>
    <col min="1030" max="1030" width="7.85546875" style="27" customWidth="1"/>
    <col min="1031" max="1031" width="13.28515625" style="27" customWidth="1"/>
    <col min="1032" max="1280" width="9.140625" style="27"/>
    <col min="1281" max="1281" width="57.42578125" style="27" customWidth="1"/>
    <col min="1282" max="1282" width="15.42578125" style="27" customWidth="1"/>
    <col min="1283" max="1283" width="6.85546875" style="27" customWidth="1"/>
    <col min="1284" max="1284" width="7.7109375" style="27" customWidth="1"/>
    <col min="1285" max="1285" width="7.5703125" style="27" customWidth="1"/>
    <col min="1286" max="1286" width="7.85546875" style="27" customWidth="1"/>
    <col min="1287" max="1287" width="13.28515625" style="27" customWidth="1"/>
    <col min="1288" max="1536" width="9.140625" style="27"/>
    <col min="1537" max="1537" width="57.42578125" style="27" customWidth="1"/>
    <col min="1538" max="1538" width="15.42578125" style="27" customWidth="1"/>
    <col min="1539" max="1539" width="6.85546875" style="27" customWidth="1"/>
    <col min="1540" max="1540" width="7.7109375" style="27" customWidth="1"/>
    <col min="1541" max="1541" width="7.5703125" style="27" customWidth="1"/>
    <col min="1542" max="1542" width="7.85546875" style="27" customWidth="1"/>
    <col min="1543" max="1543" width="13.28515625" style="27" customWidth="1"/>
    <col min="1544" max="1792" width="9.140625" style="27"/>
    <col min="1793" max="1793" width="57.42578125" style="27" customWidth="1"/>
    <col min="1794" max="1794" width="15.42578125" style="27" customWidth="1"/>
    <col min="1795" max="1795" width="6.85546875" style="27" customWidth="1"/>
    <col min="1796" max="1796" width="7.7109375" style="27" customWidth="1"/>
    <col min="1797" max="1797" width="7.5703125" style="27" customWidth="1"/>
    <col min="1798" max="1798" width="7.85546875" style="27" customWidth="1"/>
    <col min="1799" max="1799" width="13.28515625" style="27" customWidth="1"/>
    <col min="1800" max="2048" width="9.140625" style="27"/>
    <col min="2049" max="2049" width="57.42578125" style="27" customWidth="1"/>
    <col min="2050" max="2050" width="15.42578125" style="27" customWidth="1"/>
    <col min="2051" max="2051" width="6.85546875" style="27" customWidth="1"/>
    <col min="2052" max="2052" width="7.7109375" style="27" customWidth="1"/>
    <col min="2053" max="2053" width="7.5703125" style="27" customWidth="1"/>
    <col min="2054" max="2054" width="7.85546875" style="27" customWidth="1"/>
    <col min="2055" max="2055" width="13.28515625" style="27" customWidth="1"/>
    <col min="2056" max="2304" width="9.140625" style="27"/>
    <col min="2305" max="2305" width="57.42578125" style="27" customWidth="1"/>
    <col min="2306" max="2306" width="15.42578125" style="27" customWidth="1"/>
    <col min="2307" max="2307" width="6.85546875" style="27" customWidth="1"/>
    <col min="2308" max="2308" width="7.7109375" style="27" customWidth="1"/>
    <col min="2309" max="2309" width="7.5703125" style="27" customWidth="1"/>
    <col min="2310" max="2310" width="7.85546875" style="27" customWidth="1"/>
    <col min="2311" max="2311" width="13.28515625" style="27" customWidth="1"/>
    <col min="2312" max="2560" width="9.140625" style="27"/>
    <col min="2561" max="2561" width="57.42578125" style="27" customWidth="1"/>
    <col min="2562" max="2562" width="15.42578125" style="27" customWidth="1"/>
    <col min="2563" max="2563" width="6.85546875" style="27" customWidth="1"/>
    <col min="2564" max="2564" width="7.7109375" style="27" customWidth="1"/>
    <col min="2565" max="2565" width="7.5703125" style="27" customWidth="1"/>
    <col min="2566" max="2566" width="7.85546875" style="27" customWidth="1"/>
    <col min="2567" max="2567" width="13.28515625" style="27" customWidth="1"/>
    <col min="2568" max="2816" width="9.140625" style="27"/>
    <col min="2817" max="2817" width="57.42578125" style="27" customWidth="1"/>
    <col min="2818" max="2818" width="15.42578125" style="27" customWidth="1"/>
    <col min="2819" max="2819" width="6.85546875" style="27" customWidth="1"/>
    <col min="2820" max="2820" width="7.7109375" style="27" customWidth="1"/>
    <col min="2821" max="2821" width="7.5703125" style="27" customWidth="1"/>
    <col min="2822" max="2822" width="7.85546875" style="27" customWidth="1"/>
    <col min="2823" max="2823" width="13.28515625" style="27" customWidth="1"/>
    <col min="2824" max="3072" width="9.140625" style="27"/>
    <col min="3073" max="3073" width="57.42578125" style="27" customWidth="1"/>
    <col min="3074" max="3074" width="15.42578125" style="27" customWidth="1"/>
    <col min="3075" max="3075" width="6.85546875" style="27" customWidth="1"/>
    <col min="3076" max="3076" width="7.7109375" style="27" customWidth="1"/>
    <col min="3077" max="3077" width="7.5703125" style="27" customWidth="1"/>
    <col min="3078" max="3078" width="7.85546875" style="27" customWidth="1"/>
    <col min="3079" max="3079" width="13.28515625" style="27" customWidth="1"/>
    <col min="3080" max="3328" width="9.140625" style="27"/>
    <col min="3329" max="3329" width="57.42578125" style="27" customWidth="1"/>
    <col min="3330" max="3330" width="15.42578125" style="27" customWidth="1"/>
    <col min="3331" max="3331" width="6.85546875" style="27" customWidth="1"/>
    <col min="3332" max="3332" width="7.7109375" style="27" customWidth="1"/>
    <col min="3333" max="3333" width="7.5703125" style="27" customWidth="1"/>
    <col min="3334" max="3334" width="7.85546875" style="27" customWidth="1"/>
    <col min="3335" max="3335" width="13.28515625" style="27" customWidth="1"/>
    <col min="3336" max="3584" width="9.140625" style="27"/>
    <col min="3585" max="3585" width="57.42578125" style="27" customWidth="1"/>
    <col min="3586" max="3586" width="15.42578125" style="27" customWidth="1"/>
    <col min="3587" max="3587" width="6.85546875" style="27" customWidth="1"/>
    <col min="3588" max="3588" width="7.7109375" style="27" customWidth="1"/>
    <col min="3589" max="3589" width="7.5703125" style="27" customWidth="1"/>
    <col min="3590" max="3590" width="7.85546875" style="27" customWidth="1"/>
    <col min="3591" max="3591" width="13.28515625" style="27" customWidth="1"/>
    <col min="3592" max="3840" width="9.140625" style="27"/>
    <col min="3841" max="3841" width="57.42578125" style="27" customWidth="1"/>
    <col min="3842" max="3842" width="15.42578125" style="27" customWidth="1"/>
    <col min="3843" max="3843" width="6.85546875" style="27" customWidth="1"/>
    <col min="3844" max="3844" width="7.7109375" style="27" customWidth="1"/>
    <col min="3845" max="3845" width="7.5703125" style="27" customWidth="1"/>
    <col min="3846" max="3846" width="7.85546875" style="27" customWidth="1"/>
    <col min="3847" max="3847" width="13.28515625" style="27" customWidth="1"/>
    <col min="3848" max="4096" width="9.140625" style="27"/>
    <col min="4097" max="4097" width="57.42578125" style="27" customWidth="1"/>
    <col min="4098" max="4098" width="15.42578125" style="27" customWidth="1"/>
    <col min="4099" max="4099" width="6.85546875" style="27" customWidth="1"/>
    <col min="4100" max="4100" width="7.7109375" style="27" customWidth="1"/>
    <col min="4101" max="4101" width="7.5703125" style="27" customWidth="1"/>
    <col min="4102" max="4102" width="7.85546875" style="27" customWidth="1"/>
    <col min="4103" max="4103" width="13.28515625" style="27" customWidth="1"/>
    <col min="4104" max="4352" width="9.140625" style="27"/>
    <col min="4353" max="4353" width="57.42578125" style="27" customWidth="1"/>
    <col min="4354" max="4354" width="15.42578125" style="27" customWidth="1"/>
    <col min="4355" max="4355" width="6.85546875" style="27" customWidth="1"/>
    <col min="4356" max="4356" width="7.7109375" style="27" customWidth="1"/>
    <col min="4357" max="4357" width="7.5703125" style="27" customWidth="1"/>
    <col min="4358" max="4358" width="7.85546875" style="27" customWidth="1"/>
    <col min="4359" max="4359" width="13.28515625" style="27" customWidth="1"/>
    <col min="4360" max="4608" width="9.140625" style="27"/>
    <col min="4609" max="4609" width="57.42578125" style="27" customWidth="1"/>
    <col min="4610" max="4610" width="15.42578125" style="27" customWidth="1"/>
    <col min="4611" max="4611" width="6.85546875" style="27" customWidth="1"/>
    <col min="4612" max="4612" width="7.7109375" style="27" customWidth="1"/>
    <col min="4613" max="4613" width="7.5703125" style="27" customWidth="1"/>
    <col min="4614" max="4614" width="7.85546875" style="27" customWidth="1"/>
    <col min="4615" max="4615" width="13.28515625" style="27" customWidth="1"/>
    <col min="4616" max="4864" width="9.140625" style="27"/>
    <col min="4865" max="4865" width="57.42578125" style="27" customWidth="1"/>
    <col min="4866" max="4866" width="15.42578125" style="27" customWidth="1"/>
    <col min="4867" max="4867" width="6.85546875" style="27" customWidth="1"/>
    <col min="4868" max="4868" width="7.7109375" style="27" customWidth="1"/>
    <col min="4869" max="4869" width="7.5703125" style="27" customWidth="1"/>
    <col min="4870" max="4870" width="7.85546875" style="27" customWidth="1"/>
    <col min="4871" max="4871" width="13.28515625" style="27" customWidth="1"/>
    <col min="4872" max="5120" width="9.140625" style="27"/>
    <col min="5121" max="5121" width="57.42578125" style="27" customWidth="1"/>
    <col min="5122" max="5122" width="15.42578125" style="27" customWidth="1"/>
    <col min="5123" max="5123" width="6.85546875" style="27" customWidth="1"/>
    <col min="5124" max="5124" width="7.7109375" style="27" customWidth="1"/>
    <col min="5125" max="5125" width="7.5703125" style="27" customWidth="1"/>
    <col min="5126" max="5126" width="7.85546875" style="27" customWidth="1"/>
    <col min="5127" max="5127" width="13.28515625" style="27" customWidth="1"/>
    <col min="5128" max="5376" width="9.140625" style="27"/>
    <col min="5377" max="5377" width="57.42578125" style="27" customWidth="1"/>
    <col min="5378" max="5378" width="15.42578125" style="27" customWidth="1"/>
    <col min="5379" max="5379" width="6.85546875" style="27" customWidth="1"/>
    <col min="5380" max="5380" width="7.7109375" style="27" customWidth="1"/>
    <col min="5381" max="5381" width="7.5703125" style="27" customWidth="1"/>
    <col min="5382" max="5382" width="7.85546875" style="27" customWidth="1"/>
    <col min="5383" max="5383" width="13.28515625" style="27" customWidth="1"/>
    <col min="5384" max="5632" width="9.140625" style="27"/>
    <col min="5633" max="5633" width="57.42578125" style="27" customWidth="1"/>
    <col min="5634" max="5634" width="15.42578125" style="27" customWidth="1"/>
    <col min="5635" max="5635" width="6.85546875" style="27" customWidth="1"/>
    <col min="5636" max="5636" width="7.7109375" style="27" customWidth="1"/>
    <col min="5637" max="5637" width="7.5703125" style="27" customWidth="1"/>
    <col min="5638" max="5638" width="7.85546875" style="27" customWidth="1"/>
    <col min="5639" max="5639" width="13.28515625" style="27" customWidth="1"/>
    <col min="5640" max="5888" width="9.140625" style="27"/>
    <col min="5889" max="5889" width="57.42578125" style="27" customWidth="1"/>
    <col min="5890" max="5890" width="15.42578125" style="27" customWidth="1"/>
    <col min="5891" max="5891" width="6.85546875" style="27" customWidth="1"/>
    <col min="5892" max="5892" width="7.7109375" style="27" customWidth="1"/>
    <col min="5893" max="5893" width="7.5703125" style="27" customWidth="1"/>
    <col min="5894" max="5894" width="7.85546875" style="27" customWidth="1"/>
    <col min="5895" max="5895" width="13.28515625" style="27" customWidth="1"/>
    <col min="5896" max="6144" width="9.140625" style="27"/>
    <col min="6145" max="6145" width="57.42578125" style="27" customWidth="1"/>
    <col min="6146" max="6146" width="15.42578125" style="27" customWidth="1"/>
    <col min="6147" max="6147" width="6.85546875" style="27" customWidth="1"/>
    <col min="6148" max="6148" width="7.7109375" style="27" customWidth="1"/>
    <col min="6149" max="6149" width="7.5703125" style="27" customWidth="1"/>
    <col min="6150" max="6150" width="7.85546875" style="27" customWidth="1"/>
    <col min="6151" max="6151" width="13.28515625" style="27" customWidth="1"/>
    <col min="6152" max="6400" width="9.140625" style="27"/>
    <col min="6401" max="6401" width="57.42578125" style="27" customWidth="1"/>
    <col min="6402" max="6402" width="15.42578125" style="27" customWidth="1"/>
    <col min="6403" max="6403" width="6.85546875" style="27" customWidth="1"/>
    <col min="6404" max="6404" width="7.7109375" style="27" customWidth="1"/>
    <col min="6405" max="6405" width="7.5703125" style="27" customWidth="1"/>
    <col min="6406" max="6406" width="7.85546875" style="27" customWidth="1"/>
    <col min="6407" max="6407" width="13.28515625" style="27" customWidth="1"/>
    <col min="6408" max="6656" width="9.140625" style="27"/>
    <col min="6657" max="6657" width="57.42578125" style="27" customWidth="1"/>
    <col min="6658" max="6658" width="15.42578125" style="27" customWidth="1"/>
    <col min="6659" max="6659" width="6.85546875" style="27" customWidth="1"/>
    <col min="6660" max="6660" width="7.7109375" style="27" customWidth="1"/>
    <col min="6661" max="6661" width="7.5703125" style="27" customWidth="1"/>
    <col min="6662" max="6662" width="7.85546875" style="27" customWidth="1"/>
    <col min="6663" max="6663" width="13.28515625" style="27" customWidth="1"/>
    <col min="6664" max="6912" width="9.140625" style="27"/>
    <col min="6913" max="6913" width="57.42578125" style="27" customWidth="1"/>
    <col min="6914" max="6914" width="15.42578125" style="27" customWidth="1"/>
    <col min="6915" max="6915" width="6.85546875" style="27" customWidth="1"/>
    <col min="6916" max="6916" width="7.7109375" style="27" customWidth="1"/>
    <col min="6917" max="6917" width="7.5703125" style="27" customWidth="1"/>
    <col min="6918" max="6918" width="7.85546875" style="27" customWidth="1"/>
    <col min="6919" max="6919" width="13.28515625" style="27" customWidth="1"/>
    <col min="6920" max="7168" width="9.140625" style="27"/>
    <col min="7169" max="7169" width="57.42578125" style="27" customWidth="1"/>
    <col min="7170" max="7170" width="15.42578125" style="27" customWidth="1"/>
    <col min="7171" max="7171" width="6.85546875" style="27" customWidth="1"/>
    <col min="7172" max="7172" width="7.7109375" style="27" customWidth="1"/>
    <col min="7173" max="7173" width="7.5703125" style="27" customWidth="1"/>
    <col min="7174" max="7174" width="7.85546875" style="27" customWidth="1"/>
    <col min="7175" max="7175" width="13.28515625" style="27" customWidth="1"/>
    <col min="7176" max="7424" width="9.140625" style="27"/>
    <col min="7425" max="7425" width="57.42578125" style="27" customWidth="1"/>
    <col min="7426" max="7426" width="15.42578125" style="27" customWidth="1"/>
    <col min="7427" max="7427" width="6.85546875" style="27" customWidth="1"/>
    <col min="7428" max="7428" width="7.7109375" style="27" customWidth="1"/>
    <col min="7429" max="7429" width="7.5703125" style="27" customWidth="1"/>
    <col min="7430" max="7430" width="7.85546875" style="27" customWidth="1"/>
    <col min="7431" max="7431" width="13.28515625" style="27" customWidth="1"/>
    <col min="7432" max="7680" width="9.140625" style="27"/>
    <col min="7681" max="7681" width="57.42578125" style="27" customWidth="1"/>
    <col min="7682" max="7682" width="15.42578125" style="27" customWidth="1"/>
    <col min="7683" max="7683" width="6.85546875" style="27" customWidth="1"/>
    <col min="7684" max="7684" width="7.7109375" style="27" customWidth="1"/>
    <col min="7685" max="7685" width="7.5703125" style="27" customWidth="1"/>
    <col min="7686" max="7686" width="7.85546875" style="27" customWidth="1"/>
    <col min="7687" max="7687" width="13.28515625" style="27" customWidth="1"/>
    <col min="7688" max="7936" width="9.140625" style="27"/>
    <col min="7937" max="7937" width="57.42578125" style="27" customWidth="1"/>
    <col min="7938" max="7938" width="15.42578125" style="27" customWidth="1"/>
    <col min="7939" max="7939" width="6.85546875" style="27" customWidth="1"/>
    <col min="7940" max="7940" width="7.7109375" style="27" customWidth="1"/>
    <col min="7941" max="7941" width="7.5703125" style="27" customWidth="1"/>
    <col min="7942" max="7942" width="7.85546875" style="27" customWidth="1"/>
    <col min="7943" max="7943" width="13.28515625" style="27" customWidth="1"/>
    <col min="7944" max="8192" width="9.140625" style="27"/>
    <col min="8193" max="8193" width="57.42578125" style="27" customWidth="1"/>
    <col min="8194" max="8194" width="15.42578125" style="27" customWidth="1"/>
    <col min="8195" max="8195" width="6.85546875" style="27" customWidth="1"/>
    <col min="8196" max="8196" width="7.7109375" style="27" customWidth="1"/>
    <col min="8197" max="8197" width="7.5703125" style="27" customWidth="1"/>
    <col min="8198" max="8198" width="7.85546875" style="27" customWidth="1"/>
    <col min="8199" max="8199" width="13.28515625" style="27" customWidth="1"/>
    <col min="8200" max="8448" width="9.140625" style="27"/>
    <col min="8449" max="8449" width="57.42578125" style="27" customWidth="1"/>
    <col min="8450" max="8450" width="15.42578125" style="27" customWidth="1"/>
    <col min="8451" max="8451" width="6.85546875" style="27" customWidth="1"/>
    <col min="8452" max="8452" width="7.7109375" style="27" customWidth="1"/>
    <col min="8453" max="8453" width="7.5703125" style="27" customWidth="1"/>
    <col min="8454" max="8454" width="7.85546875" style="27" customWidth="1"/>
    <col min="8455" max="8455" width="13.28515625" style="27" customWidth="1"/>
    <col min="8456" max="8704" width="9.140625" style="27"/>
    <col min="8705" max="8705" width="57.42578125" style="27" customWidth="1"/>
    <col min="8706" max="8706" width="15.42578125" style="27" customWidth="1"/>
    <col min="8707" max="8707" width="6.85546875" style="27" customWidth="1"/>
    <col min="8708" max="8708" width="7.7109375" style="27" customWidth="1"/>
    <col min="8709" max="8709" width="7.5703125" style="27" customWidth="1"/>
    <col min="8710" max="8710" width="7.85546875" style="27" customWidth="1"/>
    <col min="8711" max="8711" width="13.28515625" style="27" customWidth="1"/>
    <col min="8712" max="8960" width="9.140625" style="27"/>
    <col min="8961" max="8961" width="57.42578125" style="27" customWidth="1"/>
    <col min="8962" max="8962" width="15.42578125" style="27" customWidth="1"/>
    <col min="8963" max="8963" width="6.85546875" style="27" customWidth="1"/>
    <col min="8964" max="8964" width="7.7109375" style="27" customWidth="1"/>
    <col min="8965" max="8965" width="7.5703125" style="27" customWidth="1"/>
    <col min="8966" max="8966" width="7.85546875" style="27" customWidth="1"/>
    <col min="8967" max="8967" width="13.28515625" style="27" customWidth="1"/>
    <col min="8968" max="9216" width="9.140625" style="27"/>
    <col min="9217" max="9217" width="57.42578125" style="27" customWidth="1"/>
    <col min="9218" max="9218" width="15.42578125" style="27" customWidth="1"/>
    <col min="9219" max="9219" width="6.85546875" style="27" customWidth="1"/>
    <col min="9220" max="9220" width="7.7109375" style="27" customWidth="1"/>
    <col min="9221" max="9221" width="7.5703125" style="27" customWidth="1"/>
    <col min="9222" max="9222" width="7.85546875" style="27" customWidth="1"/>
    <col min="9223" max="9223" width="13.28515625" style="27" customWidth="1"/>
    <col min="9224" max="9472" width="9.140625" style="27"/>
    <col min="9473" max="9473" width="57.42578125" style="27" customWidth="1"/>
    <col min="9474" max="9474" width="15.42578125" style="27" customWidth="1"/>
    <col min="9475" max="9475" width="6.85546875" style="27" customWidth="1"/>
    <col min="9476" max="9476" width="7.7109375" style="27" customWidth="1"/>
    <col min="9477" max="9477" width="7.5703125" style="27" customWidth="1"/>
    <col min="9478" max="9478" width="7.85546875" style="27" customWidth="1"/>
    <col min="9479" max="9479" width="13.28515625" style="27" customWidth="1"/>
    <col min="9480" max="9728" width="9.140625" style="27"/>
    <col min="9729" max="9729" width="57.42578125" style="27" customWidth="1"/>
    <col min="9730" max="9730" width="15.42578125" style="27" customWidth="1"/>
    <col min="9731" max="9731" width="6.85546875" style="27" customWidth="1"/>
    <col min="9732" max="9732" width="7.7109375" style="27" customWidth="1"/>
    <col min="9733" max="9733" width="7.5703125" style="27" customWidth="1"/>
    <col min="9734" max="9734" width="7.85546875" style="27" customWidth="1"/>
    <col min="9735" max="9735" width="13.28515625" style="27" customWidth="1"/>
    <col min="9736" max="9984" width="9.140625" style="27"/>
    <col min="9985" max="9985" width="57.42578125" style="27" customWidth="1"/>
    <col min="9986" max="9986" width="15.42578125" style="27" customWidth="1"/>
    <col min="9987" max="9987" width="6.85546875" style="27" customWidth="1"/>
    <col min="9988" max="9988" width="7.7109375" style="27" customWidth="1"/>
    <col min="9989" max="9989" width="7.5703125" style="27" customWidth="1"/>
    <col min="9990" max="9990" width="7.85546875" style="27" customWidth="1"/>
    <col min="9991" max="9991" width="13.28515625" style="27" customWidth="1"/>
    <col min="9992" max="10240" width="9.140625" style="27"/>
    <col min="10241" max="10241" width="57.42578125" style="27" customWidth="1"/>
    <col min="10242" max="10242" width="15.42578125" style="27" customWidth="1"/>
    <col min="10243" max="10243" width="6.85546875" style="27" customWidth="1"/>
    <col min="10244" max="10244" width="7.7109375" style="27" customWidth="1"/>
    <col min="10245" max="10245" width="7.5703125" style="27" customWidth="1"/>
    <col min="10246" max="10246" width="7.85546875" style="27" customWidth="1"/>
    <col min="10247" max="10247" width="13.28515625" style="27" customWidth="1"/>
    <col min="10248" max="10496" width="9.140625" style="27"/>
    <col min="10497" max="10497" width="57.42578125" style="27" customWidth="1"/>
    <col min="10498" max="10498" width="15.42578125" style="27" customWidth="1"/>
    <col min="10499" max="10499" width="6.85546875" style="27" customWidth="1"/>
    <col min="10500" max="10500" width="7.7109375" style="27" customWidth="1"/>
    <col min="10501" max="10501" width="7.5703125" style="27" customWidth="1"/>
    <col min="10502" max="10502" width="7.85546875" style="27" customWidth="1"/>
    <col min="10503" max="10503" width="13.28515625" style="27" customWidth="1"/>
    <col min="10504" max="10752" width="9.140625" style="27"/>
    <col min="10753" max="10753" width="57.42578125" style="27" customWidth="1"/>
    <col min="10754" max="10754" width="15.42578125" style="27" customWidth="1"/>
    <col min="10755" max="10755" width="6.85546875" style="27" customWidth="1"/>
    <col min="10756" max="10756" width="7.7109375" style="27" customWidth="1"/>
    <col min="10757" max="10757" width="7.5703125" style="27" customWidth="1"/>
    <col min="10758" max="10758" width="7.85546875" style="27" customWidth="1"/>
    <col min="10759" max="10759" width="13.28515625" style="27" customWidth="1"/>
    <col min="10760" max="11008" width="9.140625" style="27"/>
    <col min="11009" max="11009" width="57.42578125" style="27" customWidth="1"/>
    <col min="11010" max="11010" width="15.42578125" style="27" customWidth="1"/>
    <col min="11011" max="11011" width="6.85546875" style="27" customWidth="1"/>
    <col min="11012" max="11012" width="7.7109375" style="27" customWidth="1"/>
    <col min="11013" max="11013" width="7.5703125" style="27" customWidth="1"/>
    <col min="11014" max="11014" width="7.85546875" style="27" customWidth="1"/>
    <col min="11015" max="11015" width="13.28515625" style="27" customWidth="1"/>
    <col min="11016" max="11264" width="9.140625" style="27"/>
    <col min="11265" max="11265" width="57.42578125" style="27" customWidth="1"/>
    <col min="11266" max="11266" width="15.42578125" style="27" customWidth="1"/>
    <col min="11267" max="11267" width="6.85546875" style="27" customWidth="1"/>
    <col min="11268" max="11268" width="7.7109375" style="27" customWidth="1"/>
    <col min="11269" max="11269" width="7.5703125" style="27" customWidth="1"/>
    <col min="11270" max="11270" width="7.85546875" style="27" customWidth="1"/>
    <col min="11271" max="11271" width="13.28515625" style="27" customWidth="1"/>
    <col min="11272" max="11520" width="9.140625" style="27"/>
    <col min="11521" max="11521" width="57.42578125" style="27" customWidth="1"/>
    <col min="11522" max="11522" width="15.42578125" style="27" customWidth="1"/>
    <col min="11523" max="11523" width="6.85546875" style="27" customWidth="1"/>
    <col min="11524" max="11524" width="7.7109375" style="27" customWidth="1"/>
    <col min="11525" max="11525" width="7.5703125" style="27" customWidth="1"/>
    <col min="11526" max="11526" width="7.85546875" style="27" customWidth="1"/>
    <col min="11527" max="11527" width="13.28515625" style="27" customWidth="1"/>
    <col min="11528" max="11776" width="9.140625" style="27"/>
    <col min="11777" max="11777" width="57.42578125" style="27" customWidth="1"/>
    <col min="11778" max="11778" width="15.42578125" style="27" customWidth="1"/>
    <col min="11779" max="11779" width="6.85546875" style="27" customWidth="1"/>
    <col min="11780" max="11780" width="7.7109375" style="27" customWidth="1"/>
    <col min="11781" max="11781" width="7.5703125" style="27" customWidth="1"/>
    <col min="11782" max="11782" width="7.85546875" style="27" customWidth="1"/>
    <col min="11783" max="11783" width="13.28515625" style="27" customWidth="1"/>
    <col min="11784" max="12032" width="9.140625" style="27"/>
    <col min="12033" max="12033" width="57.42578125" style="27" customWidth="1"/>
    <col min="12034" max="12034" width="15.42578125" style="27" customWidth="1"/>
    <col min="12035" max="12035" width="6.85546875" style="27" customWidth="1"/>
    <col min="12036" max="12036" width="7.7109375" style="27" customWidth="1"/>
    <col min="12037" max="12037" width="7.5703125" style="27" customWidth="1"/>
    <col min="12038" max="12038" width="7.85546875" style="27" customWidth="1"/>
    <col min="12039" max="12039" width="13.28515625" style="27" customWidth="1"/>
    <col min="12040" max="12288" width="9.140625" style="27"/>
    <col min="12289" max="12289" width="57.42578125" style="27" customWidth="1"/>
    <col min="12290" max="12290" width="15.42578125" style="27" customWidth="1"/>
    <col min="12291" max="12291" width="6.85546875" style="27" customWidth="1"/>
    <col min="12292" max="12292" width="7.7109375" style="27" customWidth="1"/>
    <col min="12293" max="12293" width="7.5703125" style="27" customWidth="1"/>
    <col min="12294" max="12294" width="7.85546875" style="27" customWidth="1"/>
    <col min="12295" max="12295" width="13.28515625" style="27" customWidth="1"/>
    <col min="12296" max="12544" width="9.140625" style="27"/>
    <col min="12545" max="12545" width="57.42578125" style="27" customWidth="1"/>
    <col min="12546" max="12546" width="15.42578125" style="27" customWidth="1"/>
    <col min="12547" max="12547" width="6.85546875" style="27" customWidth="1"/>
    <col min="12548" max="12548" width="7.7109375" style="27" customWidth="1"/>
    <col min="12549" max="12549" width="7.5703125" style="27" customWidth="1"/>
    <col min="12550" max="12550" width="7.85546875" style="27" customWidth="1"/>
    <col min="12551" max="12551" width="13.28515625" style="27" customWidth="1"/>
    <col min="12552" max="12800" width="9.140625" style="27"/>
    <col min="12801" max="12801" width="57.42578125" style="27" customWidth="1"/>
    <col min="12802" max="12802" width="15.42578125" style="27" customWidth="1"/>
    <col min="12803" max="12803" width="6.85546875" style="27" customWidth="1"/>
    <col min="12804" max="12804" width="7.7109375" style="27" customWidth="1"/>
    <col min="12805" max="12805" width="7.5703125" style="27" customWidth="1"/>
    <col min="12806" max="12806" width="7.85546875" style="27" customWidth="1"/>
    <col min="12807" max="12807" width="13.28515625" style="27" customWidth="1"/>
    <col min="12808" max="13056" width="9.140625" style="27"/>
    <col min="13057" max="13057" width="57.42578125" style="27" customWidth="1"/>
    <col min="13058" max="13058" width="15.42578125" style="27" customWidth="1"/>
    <col min="13059" max="13059" width="6.85546875" style="27" customWidth="1"/>
    <col min="13060" max="13060" width="7.7109375" style="27" customWidth="1"/>
    <col min="13061" max="13061" width="7.5703125" style="27" customWidth="1"/>
    <col min="13062" max="13062" width="7.85546875" style="27" customWidth="1"/>
    <col min="13063" max="13063" width="13.28515625" style="27" customWidth="1"/>
    <col min="13064" max="13312" width="9.140625" style="27"/>
    <col min="13313" max="13313" width="57.42578125" style="27" customWidth="1"/>
    <col min="13314" max="13314" width="15.42578125" style="27" customWidth="1"/>
    <col min="13315" max="13315" width="6.85546875" style="27" customWidth="1"/>
    <col min="13316" max="13316" width="7.7109375" style="27" customWidth="1"/>
    <col min="13317" max="13317" width="7.5703125" style="27" customWidth="1"/>
    <col min="13318" max="13318" width="7.85546875" style="27" customWidth="1"/>
    <col min="13319" max="13319" width="13.28515625" style="27" customWidth="1"/>
    <col min="13320" max="13568" width="9.140625" style="27"/>
    <col min="13569" max="13569" width="57.42578125" style="27" customWidth="1"/>
    <col min="13570" max="13570" width="15.42578125" style="27" customWidth="1"/>
    <col min="13571" max="13571" width="6.85546875" style="27" customWidth="1"/>
    <col min="13572" max="13572" width="7.7109375" style="27" customWidth="1"/>
    <col min="13573" max="13573" width="7.5703125" style="27" customWidth="1"/>
    <col min="13574" max="13574" width="7.85546875" style="27" customWidth="1"/>
    <col min="13575" max="13575" width="13.28515625" style="27" customWidth="1"/>
    <col min="13576" max="13824" width="9.140625" style="27"/>
    <col min="13825" max="13825" width="57.42578125" style="27" customWidth="1"/>
    <col min="13826" max="13826" width="15.42578125" style="27" customWidth="1"/>
    <col min="13827" max="13827" width="6.85546875" style="27" customWidth="1"/>
    <col min="13828" max="13828" width="7.7109375" style="27" customWidth="1"/>
    <col min="13829" max="13829" width="7.5703125" style="27" customWidth="1"/>
    <col min="13830" max="13830" width="7.85546875" style="27" customWidth="1"/>
    <col min="13831" max="13831" width="13.28515625" style="27" customWidth="1"/>
    <col min="13832" max="14080" width="9.140625" style="27"/>
    <col min="14081" max="14081" width="57.42578125" style="27" customWidth="1"/>
    <col min="14082" max="14082" width="15.42578125" style="27" customWidth="1"/>
    <col min="14083" max="14083" width="6.85546875" style="27" customWidth="1"/>
    <col min="14084" max="14084" width="7.7109375" style="27" customWidth="1"/>
    <col min="14085" max="14085" width="7.5703125" style="27" customWidth="1"/>
    <col min="14086" max="14086" width="7.85546875" style="27" customWidth="1"/>
    <col min="14087" max="14087" width="13.28515625" style="27" customWidth="1"/>
    <col min="14088" max="14336" width="9.140625" style="27"/>
    <col min="14337" max="14337" width="57.42578125" style="27" customWidth="1"/>
    <col min="14338" max="14338" width="15.42578125" style="27" customWidth="1"/>
    <col min="14339" max="14339" width="6.85546875" style="27" customWidth="1"/>
    <col min="14340" max="14340" width="7.7109375" style="27" customWidth="1"/>
    <col min="14341" max="14341" width="7.5703125" style="27" customWidth="1"/>
    <col min="14342" max="14342" width="7.85546875" style="27" customWidth="1"/>
    <col min="14343" max="14343" width="13.28515625" style="27" customWidth="1"/>
    <col min="14344" max="14592" width="9.140625" style="27"/>
    <col min="14593" max="14593" width="57.42578125" style="27" customWidth="1"/>
    <col min="14594" max="14594" width="15.42578125" style="27" customWidth="1"/>
    <col min="14595" max="14595" width="6.85546875" style="27" customWidth="1"/>
    <col min="14596" max="14596" width="7.7109375" style="27" customWidth="1"/>
    <col min="14597" max="14597" width="7.5703125" style="27" customWidth="1"/>
    <col min="14598" max="14598" width="7.85546875" style="27" customWidth="1"/>
    <col min="14599" max="14599" width="13.28515625" style="27" customWidth="1"/>
    <col min="14600" max="14848" width="9.140625" style="27"/>
    <col min="14849" max="14849" width="57.42578125" style="27" customWidth="1"/>
    <col min="14850" max="14850" width="15.42578125" style="27" customWidth="1"/>
    <col min="14851" max="14851" width="6.85546875" style="27" customWidth="1"/>
    <col min="14852" max="14852" width="7.7109375" style="27" customWidth="1"/>
    <col min="14853" max="14853" width="7.5703125" style="27" customWidth="1"/>
    <col min="14854" max="14854" width="7.85546875" style="27" customWidth="1"/>
    <col min="14855" max="14855" width="13.28515625" style="27" customWidth="1"/>
    <col min="14856" max="15104" width="9.140625" style="27"/>
    <col min="15105" max="15105" width="57.42578125" style="27" customWidth="1"/>
    <col min="15106" max="15106" width="15.42578125" style="27" customWidth="1"/>
    <col min="15107" max="15107" width="6.85546875" style="27" customWidth="1"/>
    <col min="15108" max="15108" width="7.7109375" style="27" customWidth="1"/>
    <col min="15109" max="15109" width="7.5703125" style="27" customWidth="1"/>
    <col min="15110" max="15110" width="7.85546875" style="27" customWidth="1"/>
    <col min="15111" max="15111" width="13.28515625" style="27" customWidth="1"/>
    <col min="15112" max="15360" width="9.140625" style="27"/>
    <col min="15361" max="15361" width="57.42578125" style="27" customWidth="1"/>
    <col min="15362" max="15362" width="15.42578125" style="27" customWidth="1"/>
    <col min="15363" max="15363" width="6.85546875" style="27" customWidth="1"/>
    <col min="15364" max="15364" width="7.7109375" style="27" customWidth="1"/>
    <col min="15365" max="15365" width="7.5703125" style="27" customWidth="1"/>
    <col min="15366" max="15366" width="7.85546875" style="27" customWidth="1"/>
    <col min="15367" max="15367" width="13.28515625" style="27" customWidth="1"/>
    <col min="15368" max="15616" width="9.140625" style="27"/>
    <col min="15617" max="15617" width="57.42578125" style="27" customWidth="1"/>
    <col min="15618" max="15618" width="15.42578125" style="27" customWidth="1"/>
    <col min="15619" max="15619" width="6.85546875" style="27" customWidth="1"/>
    <col min="15620" max="15620" width="7.7109375" style="27" customWidth="1"/>
    <col min="15621" max="15621" width="7.5703125" style="27" customWidth="1"/>
    <col min="15622" max="15622" width="7.85546875" style="27" customWidth="1"/>
    <col min="15623" max="15623" width="13.28515625" style="27" customWidth="1"/>
    <col min="15624" max="15872" width="9.140625" style="27"/>
    <col min="15873" max="15873" width="57.42578125" style="27" customWidth="1"/>
    <col min="15874" max="15874" width="15.42578125" style="27" customWidth="1"/>
    <col min="15875" max="15875" width="6.85546875" style="27" customWidth="1"/>
    <col min="15876" max="15876" width="7.7109375" style="27" customWidth="1"/>
    <col min="15877" max="15877" width="7.5703125" style="27" customWidth="1"/>
    <col min="15878" max="15878" width="7.85546875" style="27" customWidth="1"/>
    <col min="15879" max="15879" width="13.28515625" style="27" customWidth="1"/>
    <col min="15880" max="16128" width="9.140625" style="27"/>
    <col min="16129" max="16129" width="57.42578125" style="27" customWidth="1"/>
    <col min="16130" max="16130" width="15.42578125" style="27" customWidth="1"/>
    <col min="16131" max="16131" width="6.85546875" style="27" customWidth="1"/>
    <col min="16132" max="16132" width="7.7109375" style="27" customWidth="1"/>
    <col min="16133" max="16133" width="7.5703125" style="27" customWidth="1"/>
    <col min="16134" max="16134" width="7.85546875" style="27" customWidth="1"/>
    <col min="16135" max="16135" width="13.28515625" style="27" customWidth="1"/>
    <col min="16136" max="16384" width="9.140625" style="27"/>
  </cols>
  <sheetData>
    <row r="1" spans="1:10" ht="15" x14ac:dyDescent="0.25">
      <c r="A1" s="211"/>
      <c r="B1" s="210"/>
      <c r="C1" s="210"/>
      <c r="D1" s="210"/>
      <c r="E1" s="210"/>
      <c r="F1" s="210"/>
      <c r="G1" s="147" t="s">
        <v>0</v>
      </c>
    </row>
    <row r="2" spans="1:10" ht="15" x14ac:dyDescent="0.25">
      <c r="A2" s="268" t="s">
        <v>288</v>
      </c>
      <c r="B2" s="268"/>
      <c r="C2" s="268"/>
      <c r="D2" s="268"/>
      <c r="E2" s="268"/>
      <c r="F2" s="268"/>
      <c r="G2" s="268"/>
    </row>
    <row r="3" spans="1:10" ht="15" x14ac:dyDescent="0.25">
      <c r="A3" s="211"/>
      <c r="B3" s="210"/>
      <c r="C3" s="210"/>
      <c r="D3" s="210"/>
      <c r="E3" s="210"/>
      <c r="F3" s="210"/>
      <c r="G3" s="147" t="s">
        <v>242</v>
      </c>
    </row>
    <row r="4" spans="1:10" ht="15" x14ac:dyDescent="0.25">
      <c r="A4" s="211"/>
      <c r="B4" s="210"/>
      <c r="C4" s="269" t="s">
        <v>282</v>
      </c>
      <c r="D4" s="269"/>
      <c r="E4" s="269"/>
      <c r="F4" s="269"/>
      <c r="G4" s="269"/>
      <c r="H4" s="37"/>
      <c r="I4" s="37"/>
      <c r="J4" s="37"/>
    </row>
    <row r="5" spans="1:10" ht="15" x14ac:dyDescent="0.25">
      <c r="A5" s="211"/>
      <c r="B5" s="210"/>
      <c r="C5" s="210"/>
      <c r="D5" s="210"/>
      <c r="E5" s="210"/>
      <c r="F5" s="210"/>
      <c r="G5" s="147" t="s">
        <v>259</v>
      </c>
    </row>
    <row r="6" spans="1:10" ht="18.75" x14ac:dyDescent="0.3">
      <c r="A6" s="28"/>
      <c r="B6" s="29"/>
      <c r="C6" s="29"/>
      <c r="D6" s="29"/>
      <c r="E6" s="1"/>
      <c r="F6" s="1"/>
      <c r="G6" s="147"/>
    </row>
    <row r="7" spans="1:10" ht="59.25" customHeight="1" x14ac:dyDescent="0.3">
      <c r="A7" s="267" t="s">
        <v>246</v>
      </c>
      <c r="B7" s="267"/>
      <c r="C7" s="267"/>
      <c r="D7" s="267"/>
      <c r="E7" s="267"/>
      <c r="F7" s="267"/>
      <c r="G7" s="267"/>
    </row>
    <row r="8" spans="1:10" ht="18.75" x14ac:dyDescent="0.3">
      <c r="A8" s="267"/>
      <c r="B8" s="267"/>
      <c r="C8" s="267"/>
      <c r="D8" s="267"/>
      <c r="E8" s="267"/>
      <c r="F8" s="267"/>
      <c r="G8" s="267"/>
    </row>
    <row r="9" spans="1:10" ht="18.75" x14ac:dyDescent="0.3">
      <c r="A9" s="28"/>
      <c r="B9" s="29"/>
      <c r="C9" s="29"/>
      <c r="D9" s="29"/>
      <c r="E9" s="29"/>
      <c r="F9" s="29"/>
      <c r="G9" s="8" t="s">
        <v>1</v>
      </c>
    </row>
    <row r="10" spans="1:10" ht="42.75" x14ac:dyDescent="0.2">
      <c r="A10" s="38" t="s">
        <v>3</v>
      </c>
      <c r="B10" s="38" t="s">
        <v>82</v>
      </c>
      <c r="C10" s="38" t="s">
        <v>83</v>
      </c>
      <c r="D10" s="38" t="s">
        <v>23</v>
      </c>
      <c r="E10" s="38" t="s">
        <v>84</v>
      </c>
      <c r="F10" s="38" t="s">
        <v>85</v>
      </c>
      <c r="G10" s="38" t="s">
        <v>4</v>
      </c>
    </row>
    <row r="11" spans="1:10" ht="45" customHeight="1" x14ac:dyDescent="0.2">
      <c r="A11" s="194" t="s">
        <v>247</v>
      </c>
      <c r="B11" s="46" t="s">
        <v>86</v>
      </c>
      <c r="C11" s="46"/>
      <c r="D11" s="46"/>
      <c r="E11" s="46"/>
      <c r="F11" s="46"/>
      <c r="G11" s="195">
        <f>G12</f>
        <v>3030.9098000000004</v>
      </c>
    </row>
    <row r="12" spans="1:10" ht="30" x14ac:dyDescent="0.25">
      <c r="A12" s="43" t="s">
        <v>87</v>
      </c>
      <c r="B12" s="161" t="s">
        <v>86</v>
      </c>
      <c r="C12" s="161"/>
      <c r="D12" s="161"/>
      <c r="E12" s="161"/>
      <c r="F12" s="161"/>
      <c r="G12" s="162">
        <f>G13+G41+G45+G49+G53+G57+G61+G65+G66</f>
        <v>3030.9098000000004</v>
      </c>
    </row>
    <row r="13" spans="1:10" ht="30.75" customHeight="1" x14ac:dyDescent="0.2">
      <c r="A13" s="42" t="s">
        <v>88</v>
      </c>
      <c r="B13" s="39" t="s">
        <v>89</v>
      </c>
      <c r="C13" s="39"/>
      <c r="D13" s="39"/>
      <c r="E13" s="39"/>
      <c r="F13" s="39"/>
      <c r="G13" s="166">
        <f>G17+G21+G25+G29+G33+G37</f>
        <v>513.04099999999994</v>
      </c>
    </row>
    <row r="14" spans="1:10" ht="29.25" customHeight="1" x14ac:dyDescent="0.2">
      <c r="A14" s="42" t="s">
        <v>90</v>
      </c>
      <c r="B14" s="39" t="s">
        <v>89</v>
      </c>
      <c r="C14" s="39" t="s">
        <v>91</v>
      </c>
      <c r="D14" s="40"/>
      <c r="E14" s="39"/>
      <c r="F14" s="40"/>
      <c r="G14" s="153">
        <f>G15</f>
        <v>352.6</v>
      </c>
    </row>
    <row r="15" spans="1:10" ht="18" customHeight="1" x14ac:dyDescent="0.2">
      <c r="A15" s="163" t="s">
        <v>92</v>
      </c>
      <c r="B15" s="39" t="s">
        <v>89</v>
      </c>
      <c r="C15" s="39" t="s">
        <v>91</v>
      </c>
      <c r="D15" s="40">
        <v>853</v>
      </c>
      <c r="E15" s="39"/>
      <c r="F15" s="40"/>
      <c r="G15" s="153">
        <f>G16</f>
        <v>352.6</v>
      </c>
    </row>
    <row r="16" spans="1:10" ht="16.5" customHeight="1" x14ac:dyDescent="0.2">
      <c r="A16" s="44" t="s">
        <v>49</v>
      </c>
      <c r="B16" s="39" t="s">
        <v>89</v>
      </c>
      <c r="C16" s="39" t="s">
        <v>91</v>
      </c>
      <c r="D16" s="40">
        <v>853</v>
      </c>
      <c r="E16" s="39" t="s">
        <v>50</v>
      </c>
      <c r="F16" s="40"/>
      <c r="G16" s="153">
        <f>G17</f>
        <v>352.6</v>
      </c>
    </row>
    <row r="17" spans="1:7" ht="15.75" customHeight="1" x14ac:dyDescent="0.25">
      <c r="A17" s="20" t="s">
        <v>60</v>
      </c>
      <c r="B17" s="39" t="s">
        <v>89</v>
      </c>
      <c r="C17" s="39" t="s">
        <v>91</v>
      </c>
      <c r="D17" s="40">
        <v>853</v>
      </c>
      <c r="E17" s="39" t="s">
        <v>50</v>
      </c>
      <c r="F17" s="39" t="s">
        <v>55</v>
      </c>
      <c r="G17" s="153">
        <v>352.6</v>
      </c>
    </row>
    <row r="18" spans="1:7" ht="30" customHeight="1" x14ac:dyDescent="0.25">
      <c r="A18" s="20" t="s">
        <v>93</v>
      </c>
      <c r="B18" s="39" t="s">
        <v>89</v>
      </c>
      <c r="C18" s="39" t="s">
        <v>94</v>
      </c>
      <c r="D18" s="40"/>
      <c r="E18" s="39"/>
      <c r="F18" s="40"/>
      <c r="G18" s="153">
        <f>G19</f>
        <v>106.5</v>
      </c>
    </row>
    <row r="19" spans="1:7" ht="17.25" customHeight="1" x14ac:dyDescent="0.2">
      <c r="A19" s="163" t="s">
        <v>92</v>
      </c>
      <c r="B19" s="39" t="s">
        <v>89</v>
      </c>
      <c r="C19" s="39" t="s">
        <v>94</v>
      </c>
      <c r="D19" s="40">
        <v>853</v>
      </c>
      <c r="E19" s="39"/>
      <c r="F19" s="40"/>
      <c r="G19" s="153">
        <f>G20</f>
        <v>106.5</v>
      </c>
    </row>
    <row r="20" spans="1:7" ht="17.25" customHeight="1" x14ac:dyDescent="0.2">
      <c r="A20" s="44" t="s">
        <v>49</v>
      </c>
      <c r="B20" s="39" t="s">
        <v>89</v>
      </c>
      <c r="C20" s="39" t="s">
        <v>94</v>
      </c>
      <c r="D20" s="40">
        <v>853</v>
      </c>
      <c r="E20" s="39" t="s">
        <v>50</v>
      </c>
      <c r="F20" s="40"/>
      <c r="G20" s="153">
        <f>G21</f>
        <v>106.5</v>
      </c>
    </row>
    <row r="21" spans="1:7" ht="15" x14ac:dyDescent="0.25">
      <c r="A21" s="20" t="s">
        <v>60</v>
      </c>
      <c r="B21" s="39" t="s">
        <v>89</v>
      </c>
      <c r="C21" s="39" t="s">
        <v>94</v>
      </c>
      <c r="D21" s="40">
        <v>853</v>
      </c>
      <c r="E21" s="39" t="s">
        <v>50</v>
      </c>
      <c r="F21" s="39" t="s">
        <v>55</v>
      </c>
      <c r="G21" s="153">
        <v>106.5</v>
      </c>
    </row>
    <row r="22" spans="1:7" ht="30.75" customHeight="1" x14ac:dyDescent="0.2">
      <c r="A22" s="42" t="s">
        <v>95</v>
      </c>
      <c r="B22" s="39" t="s">
        <v>89</v>
      </c>
      <c r="C22" s="39" t="s">
        <v>96</v>
      </c>
      <c r="D22" s="40"/>
      <c r="E22" s="39"/>
      <c r="F22" s="39"/>
      <c r="G22" s="41">
        <f>G25</f>
        <v>38.200000000000003</v>
      </c>
    </row>
    <row r="23" spans="1:7" ht="15" x14ac:dyDescent="0.2">
      <c r="A23" s="163" t="s">
        <v>92</v>
      </c>
      <c r="B23" s="39" t="s">
        <v>89</v>
      </c>
      <c r="C23" s="39" t="s">
        <v>96</v>
      </c>
      <c r="D23" s="40">
        <v>853</v>
      </c>
      <c r="E23" s="39"/>
      <c r="F23" s="39"/>
      <c r="G23" s="41">
        <f>G25</f>
        <v>38.200000000000003</v>
      </c>
    </row>
    <row r="24" spans="1:7" ht="15" x14ac:dyDescent="0.2">
      <c r="A24" s="44" t="s">
        <v>49</v>
      </c>
      <c r="B24" s="39" t="s">
        <v>89</v>
      </c>
      <c r="C24" s="39" t="s">
        <v>96</v>
      </c>
      <c r="D24" s="40">
        <v>853</v>
      </c>
      <c r="E24" s="39" t="s">
        <v>50</v>
      </c>
      <c r="F24" s="39"/>
      <c r="G24" s="41">
        <f>G25</f>
        <v>38.200000000000003</v>
      </c>
    </row>
    <row r="25" spans="1:7" ht="15" x14ac:dyDescent="0.25">
      <c r="A25" s="20" t="s">
        <v>60</v>
      </c>
      <c r="B25" s="39" t="s">
        <v>89</v>
      </c>
      <c r="C25" s="39" t="s">
        <v>96</v>
      </c>
      <c r="D25" s="40">
        <v>853</v>
      </c>
      <c r="E25" s="39" t="s">
        <v>50</v>
      </c>
      <c r="F25" s="39" t="s">
        <v>55</v>
      </c>
      <c r="G25" s="41">
        <v>38.200000000000003</v>
      </c>
    </row>
    <row r="26" spans="1:7" ht="30" x14ac:dyDescent="0.25">
      <c r="A26" s="20" t="s">
        <v>97</v>
      </c>
      <c r="B26" s="39" t="s">
        <v>98</v>
      </c>
      <c r="C26" s="39" t="s">
        <v>99</v>
      </c>
      <c r="D26" s="40"/>
      <c r="E26" s="39"/>
      <c r="F26" s="39"/>
      <c r="G26" s="153">
        <f>G27</f>
        <v>6</v>
      </c>
    </row>
    <row r="27" spans="1:7" ht="15" x14ac:dyDescent="0.25">
      <c r="A27" s="20" t="s">
        <v>92</v>
      </c>
      <c r="B27" s="39" t="s">
        <v>98</v>
      </c>
      <c r="C27" s="39" t="s">
        <v>99</v>
      </c>
      <c r="D27" s="40">
        <v>853</v>
      </c>
      <c r="E27" s="39"/>
      <c r="F27" s="39"/>
      <c r="G27" s="153">
        <f>G28</f>
        <v>6</v>
      </c>
    </row>
    <row r="28" spans="1:7" ht="15" x14ac:dyDescent="0.25">
      <c r="A28" s="20" t="s">
        <v>49</v>
      </c>
      <c r="B28" s="39" t="s">
        <v>98</v>
      </c>
      <c r="C28" s="39" t="s">
        <v>99</v>
      </c>
      <c r="D28" s="40">
        <v>853</v>
      </c>
      <c r="E28" s="39" t="s">
        <v>50</v>
      </c>
      <c r="F28" s="39"/>
      <c r="G28" s="153">
        <f>G29</f>
        <v>6</v>
      </c>
    </row>
    <row r="29" spans="1:7" ht="15" x14ac:dyDescent="0.25">
      <c r="A29" s="20" t="s">
        <v>60</v>
      </c>
      <c r="B29" s="39" t="s">
        <v>98</v>
      </c>
      <c r="C29" s="39" t="s">
        <v>99</v>
      </c>
      <c r="D29" s="40">
        <v>853</v>
      </c>
      <c r="E29" s="39" t="s">
        <v>50</v>
      </c>
      <c r="F29" s="39" t="s">
        <v>55</v>
      </c>
      <c r="G29" s="153">
        <v>6</v>
      </c>
    </row>
    <row r="30" spans="1:7" ht="15" x14ac:dyDescent="0.25">
      <c r="A30" s="20" t="s">
        <v>252</v>
      </c>
      <c r="B30" s="39" t="s">
        <v>98</v>
      </c>
      <c r="C30" s="39" t="s">
        <v>109</v>
      </c>
      <c r="D30" s="40"/>
      <c r="E30" s="39"/>
      <c r="F30" s="39"/>
      <c r="G30" s="227">
        <f>G31</f>
        <v>4.7409999999999997</v>
      </c>
    </row>
    <row r="31" spans="1:7" ht="15" x14ac:dyDescent="0.25">
      <c r="A31" s="20" t="s">
        <v>92</v>
      </c>
      <c r="B31" s="39" t="s">
        <v>98</v>
      </c>
      <c r="C31" s="39" t="s">
        <v>109</v>
      </c>
      <c r="D31" s="40">
        <v>853</v>
      </c>
      <c r="E31" s="39"/>
      <c r="F31" s="39"/>
      <c r="G31" s="227">
        <f>G32</f>
        <v>4.7409999999999997</v>
      </c>
    </row>
    <row r="32" spans="1:7" ht="16.5" customHeight="1" x14ac:dyDescent="0.25">
      <c r="A32" s="20" t="s">
        <v>49</v>
      </c>
      <c r="B32" s="39" t="s">
        <v>98</v>
      </c>
      <c r="C32" s="39" t="s">
        <v>109</v>
      </c>
      <c r="D32" s="40">
        <v>853</v>
      </c>
      <c r="E32" s="39" t="s">
        <v>50</v>
      </c>
      <c r="F32" s="39"/>
      <c r="G32" s="227">
        <f>G33</f>
        <v>4.7409999999999997</v>
      </c>
    </row>
    <row r="33" spans="1:7" ht="15" x14ac:dyDescent="0.25">
      <c r="A33" s="20" t="s">
        <v>60</v>
      </c>
      <c r="B33" s="39" t="s">
        <v>98</v>
      </c>
      <c r="C33" s="39" t="s">
        <v>109</v>
      </c>
      <c r="D33" s="40">
        <v>853</v>
      </c>
      <c r="E33" s="39" t="s">
        <v>50</v>
      </c>
      <c r="F33" s="39" t="s">
        <v>55</v>
      </c>
      <c r="G33" s="227">
        <v>4.7409999999999997</v>
      </c>
    </row>
    <row r="34" spans="1:7" ht="15" x14ac:dyDescent="0.25">
      <c r="A34" s="20" t="s">
        <v>100</v>
      </c>
      <c r="B34" s="39" t="s">
        <v>98</v>
      </c>
      <c r="C34" s="39" t="s">
        <v>31</v>
      </c>
      <c r="D34" s="40"/>
      <c r="E34" s="39"/>
      <c r="F34" s="39"/>
      <c r="G34" s="153">
        <f>G35</f>
        <v>5</v>
      </c>
    </row>
    <row r="35" spans="1:7" ht="15" x14ac:dyDescent="0.25">
      <c r="A35" s="20" t="s">
        <v>92</v>
      </c>
      <c r="B35" s="39" t="s">
        <v>98</v>
      </c>
      <c r="C35" s="39" t="s">
        <v>31</v>
      </c>
      <c r="D35" s="40">
        <v>853</v>
      </c>
      <c r="E35" s="39"/>
      <c r="F35" s="39"/>
      <c r="G35" s="153">
        <f>G36</f>
        <v>5</v>
      </c>
    </row>
    <row r="36" spans="1:7" ht="15" x14ac:dyDescent="0.25">
      <c r="A36" s="20" t="s">
        <v>49</v>
      </c>
      <c r="B36" s="39" t="s">
        <v>98</v>
      </c>
      <c r="C36" s="39" t="s">
        <v>31</v>
      </c>
      <c r="D36" s="40">
        <v>853</v>
      </c>
      <c r="E36" s="39" t="s">
        <v>50</v>
      </c>
      <c r="F36" s="39"/>
      <c r="G36" s="153">
        <f>G37</f>
        <v>5</v>
      </c>
    </row>
    <row r="37" spans="1:7" ht="15" x14ac:dyDescent="0.25">
      <c r="A37" s="20" t="s">
        <v>60</v>
      </c>
      <c r="B37" s="39" t="s">
        <v>98</v>
      </c>
      <c r="C37" s="39" t="s">
        <v>31</v>
      </c>
      <c r="D37" s="40">
        <v>853</v>
      </c>
      <c r="E37" s="39" t="s">
        <v>50</v>
      </c>
      <c r="F37" s="39" t="s">
        <v>55</v>
      </c>
      <c r="G37" s="153">
        <v>5</v>
      </c>
    </row>
    <row r="38" spans="1:7" ht="15" x14ac:dyDescent="0.2">
      <c r="A38" s="42" t="s">
        <v>101</v>
      </c>
      <c r="B38" s="39" t="s">
        <v>102</v>
      </c>
      <c r="C38" s="39" t="s">
        <v>103</v>
      </c>
      <c r="D38" s="40"/>
      <c r="E38" s="39"/>
      <c r="F38" s="39"/>
      <c r="G38" s="153">
        <f>G39</f>
        <v>947</v>
      </c>
    </row>
    <row r="39" spans="1:7" ht="15" x14ac:dyDescent="0.2">
      <c r="A39" s="163" t="s">
        <v>92</v>
      </c>
      <c r="B39" s="39" t="s">
        <v>102</v>
      </c>
      <c r="C39" s="39" t="s">
        <v>103</v>
      </c>
      <c r="D39" s="40">
        <v>853</v>
      </c>
      <c r="E39" s="39"/>
      <c r="F39" s="39"/>
      <c r="G39" s="153">
        <f>G40</f>
        <v>947</v>
      </c>
    </row>
    <row r="40" spans="1:7" ht="15" x14ac:dyDescent="0.2">
      <c r="A40" s="44" t="s">
        <v>49</v>
      </c>
      <c r="B40" s="39" t="s">
        <v>102</v>
      </c>
      <c r="C40" s="39" t="s">
        <v>103</v>
      </c>
      <c r="D40" s="40">
        <v>853</v>
      </c>
      <c r="E40" s="39" t="s">
        <v>50</v>
      </c>
      <c r="F40" s="39"/>
      <c r="G40" s="153">
        <f>G41</f>
        <v>947</v>
      </c>
    </row>
    <row r="41" spans="1:7" ht="15" x14ac:dyDescent="0.25">
      <c r="A41" s="20" t="s">
        <v>60</v>
      </c>
      <c r="B41" s="39" t="s">
        <v>102</v>
      </c>
      <c r="C41" s="39" t="s">
        <v>103</v>
      </c>
      <c r="D41" s="40">
        <v>853</v>
      </c>
      <c r="E41" s="39" t="s">
        <v>50</v>
      </c>
      <c r="F41" s="39" t="s">
        <v>61</v>
      </c>
      <c r="G41" s="153">
        <v>947</v>
      </c>
    </row>
    <row r="42" spans="1:7" ht="45" x14ac:dyDescent="0.25">
      <c r="A42" s="20" t="s">
        <v>183</v>
      </c>
      <c r="B42" s="39" t="s">
        <v>102</v>
      </c>
      <c r="C42" s="39" t="s">
        <v>104</v>
      </c>
      <c r="D42" s="40"/>
      <c r="E42" s="39"/>
      <c r="F42" s="39"/>
      <c r="G42" s="153">
        <f>G43</f>
        <v>286</v>
      </c>
    </row>
    <row r="43" spans="1:7" ht="15" x14ac:dyDescent="0.2">
      <c r="A43" s="163" t="s">
        <v>92</v>
      </c>
      <c r="B43" s="39" t="s">
        <v>102</v>
      </c>
      <c r="C43" s="39" t="s">
        <v>104</v>
      </c>
      <c r="D43" s="40">
        <v>853</v>
      </c>
      <c r="E43" s="39"/>
      <c r="F43" s="39"/>
      <c r="G43" s="153">
        <f>G44</f>
        <v>286</v>
      </c>
    </row>
    <row r="44" spans="1:7" ht="15" x14ac:dyDescent="0.2">
      <c r="A44" s="44" t="s">
        <v>49</v>
      </c>
      <c r="B44" s="39" t="s">
        <v>102</v>
      </c>
      <c r="C44" s="39" t="s">
        <v>104</v>
      </c>
      <c r="D44" s="40">
        <v>853</v>
      </c>
      <c r="E44" s="39" t="s">
        <v>50</v>
      </c>
      <c r="F44" s="39"/>
      <c r="G44" s="153">
        <f>G45</f>
        <v>286</v>
      </c>
    </row>
    <row r="45" spans="1:7" ht="15" x14ac:dyDescent="0.25">
      <c r="A45" s="20" t="s">
        <v>60</v>
      </c>
      <c r="B45" s="39" t="s">
        <v>102</v>
      </c>
      <c r="C45" s="39" t="s">
        <v>104</v>
      </c>
      <c r="D45" s="40">
        <v>853</v>
      </c>
      <c r="E45" s="39" t="s">
        <v>50</v>
      </c>
      <c r="F45" s="39" t="s">
        <v>61</v>
      </c>
      <c r="G45" s="153">
        <v>286</v>
      </c>
    </row>
    <row r="46" spans="1:7" ht="30" x14ac:dyDescent="0.2">
      <c r="A46" s="42" t="s">
        <v>105</v>
      </c>
      <c r="B46" s="39" t="s">
        <v>102</v>
      </c>
      <c r="C46" s="39" t="s">
        <v>96</v>
      </c>
      <c r="D46" s="40"/>
      <c r="E46" s="39"/>
      <c r="F46" s="39"/>
      <c r="G46" s="153">
        <f>G47</f>
        <v>60.5</v>
      </c>
    </row>
    <row r="47" spans="1:7" ht="15" x14ac:dyDescent="0.2">
      <c r="A47" s="163" t="s">
        <v>92</v>
      </c>
      <c r="B47" s="39" t="s">
        <v>102</v>
      </c>
      <c r="C47" s="39" t="s">
        <v>96</v>
      </c>
      <c r="D47" s="40">
        <v>853</v>
      </c>
      <c r="E47" s="39"/>
      <c r="F47" s="39"/>
      <c r="G47" s="153">
        <f>G48</f>
        <v>60.5</v>
      </c>
    </row>
    <row r="48" spans="1:7" ht="15" x14ac:dyDescent="0.2">
      <c r="A48" s="44" t="s">
        <v>49</v>
      </c>
      <c r="B48" s="39" t="s">
        <v>102</v>
      </c>
      <c r="C48" s="39" t="s">
        <v>96</v>
      </c>
      <c r="D48" s="40">
        <v>853</v>
      </c>
      <c r="E48" s="39" t="s">
        <v>50</v>
      </c>
      <c r="F48" s="39"/>
      <c r="G48" s="153">
        <f>G49</f>
        <v>60.5</v>
      </c>
    </row>
    <row r="49" spans="1:7" ht="15" x14ac:dyDescent="0.25">
      <c r="A49" s="20" t="s">
        <v>60</v>
      </c>
      <c r="B49" s="39" t="s">
        <v>102</v>
      </c>
      <c r="C49" s="39" t="s">
        <v>96</v>
      </c>
      <c r="D49" s="40">
        <v>853</v>
      </c>
      <c r="E49" s="39" t="s">
        <v>50</v>
      </c>
      <c r="F49" s="39" t="s">
        <v>61</v>
      </c>
      <c r="G49" s="153">
        <v>60.5</v>
      </c>
    </row>
    <row r="50" spans="1:7" ht="30" x14ac:dyDescent="0.25">
      <c r="A50" s="133" t="s">
        <v>97</v>
      </c>
      <c r="B50" s="39" t="s">
        <v>102</v>
      </c>
      <c r="C50" s="39" t="s">
        <v>99</v>
      </c>
      <c r="D50" s="40"/>
      <c r="E50" s="39"/>
      <c r="F50" s="40"/>
      <c r="G50" s="164">
        <f>G51</f>
        <v>555.92367000000002</v>
      </c>
    </row>
    <row r="51" spans="1:7" ht="18.75" customHeight="1" x14ac:dyDescent="0.2">
      <c r="A51" s="163" t="s">
        <v>92</v>
      </c>
      <c r="B51" s="39" t="s">
        <v>102</v>
      </c>
      <c r="C51" s="39" t="s">
        <v>99</v>
      </c>
      <c r="D51" s="40">
        <v>853</v>
      </c>
      <c r="E51" s="39"/>
      <c r="F51" s="40"/>
      <c r="G51" s="164">
        <f>G52</f>
        <v>555.92367000000002</v>
      </c>
    </row>
    <row r="52" spans="1:7" ht="18" customHeight="1" x14ac:dyDescent="0.2">
      <c r="A52" s="44" t="s">
        <v>49</v>
      </c>
      <c r="B52" s="39" t="s">
        <v>102</v>
      </c>
      <c r="C52" s="39" t="s">
        <v>99</v>
      </c>
      <c r="D52" s="40">
        <v>853</v>
      </c>
      <c r="E52" s="39" t="s">
        <v>50</v>
      </c>
      <c r="F52" s="40"/>
      <c r="G52" s="164">
        <f>G53</f>
        <v>555.92367000000002</v>
      </c>
    </row>
    <row r="53" spans="1:7" ht="15" x14ac:dyDescent="0.25">
      <c r="A53" s="20" t="s">
        <v>60</v>
      </c>
      <c r="B53" s="39" t="s">
        <v>102</v>
      </c>
      <c r="C53" s="39" t="s">
        <v>99</v>
      </c>
      <c r="D53" s="40">
        <v>853</v>
      </c>
      <c r="E53" s="39" t="s">
        <v>50</v>
      </c>
      <c r="F53" s="39" t="s">
        <v>61</v>
      </c>
      <c r="G53" s="164">
        <v>555.92367000000002</v>
      </c>
    </row>
    <row r="54" spans="1:7" ht="15" x14ac:dyDescent="0.25">
      <c r="A54" s="20" t="s">
        <v>106</v>
      </c>
      <c r="B54" s="39" t="s">
        <v>102</v>
      </c>
      <c r="C54" s="39" t="s">
        <v>107</v>
      </c>
      <c r="D54" s="40"/>
      <c r="E54" s="39"/>
      <c r="F54" s="39"/>
      <c r="G54" s="41">
        <f>G55</f>
        <v>7.5861299999999998</v>
      </c>
    </row>
    <row r="55" spans="1:7" ht="15" x14ac:dyDescent="0.2">
      <c r="A55" s="163" t="s">
        <v>92</v>
      </c>
      <c r="B55" s="39" t="s">
        <v>102</v>
      </c>
      <c r="C55" s="39" t="s">
        <v>107</v>
      </c>
      <c r="D55" s="40">
        <v>853</v>
      </c>
      <c r="E55" s="39"/>
      <c r="F55" s="40"/>
      <c r="G55" s="41">
        <f>G56</f>
        <v>7.5861299999999998</v>
      </c>
    </row>
    <row r="56" spans="1:7" ht="15" x14ac:dyDescent="0.2">
      <c r="A56" s="44" t="s">
        <v>49</v>
      </c>
      <c r="B56" s="39" t="s">
        <v>102</v>
      </c>
      <c r="C56" s="39" t="s">
        <v>107</v>
      </c>
      <c r="D56" s="40">
        <v>853</v>
      </c>
      <c r="E56" s="39" t="s">
        <v>50</v>
      </c>
      <c r="F56" s="40"/>
      <c r="G56" s="41">
        <f>G57</f>
        <v>7.5861299999999998</v>
      </c>
    </row>
    <row r="57" spans="1:7" ht="15" x14ac:dyDescent="0.25">
      <c r="A57" s="20" t="s">
        <v>60</v>
      </c>
      <c r="B57" s="39" t="s">
        <v>102</v>
      </c>
      <c r="C57" s="39" t="s">
        <v>107</v>
      </c>
      <c r="D57" s="40">
        <v>853</v>
      </c>
      <c r="E57" s="39" t="s">
        <v>50</v>
      </c>
      <c r="F57" s="39" t="s">
        <v>61</v>
      </c>
      <c r="G57" s="41">
        <v>7.5861299999999998</v>
      </c>
    </row>
    <row r="58" spans="1:7" ht="17.25" customHeight="1" x14ac:dyDescent="0.25">
      <c r="A58" s="133" t="s">
        <v>252</v>
      </c>
      <c r="B58" s="39" t="s">
        <v>102</v>
      </c>
      <c r="C58" s="39" t="s">
        <v>109</v>
      </c>
      <c r="D58" s="40"/>
      <c r="E58" s="39"/>
      <c r="F58" s="40"/>
      <c r="G58" s="153">
        <f>G59</f>
        <v>0</v>
      </c>
    </row>
    <row r="59" spans="1:7" ht="15.75" customHeight="1" x14ac:dyDescent="0.2">
      <c r="A59" s="163" t="s">
        <v>92</v>
      </c>
      <c r="B59" s="39" t="s">
        <v>102</v>
      </c>
      <c r="C59" s="39" t="s">
        <v>109</v>
      </c>
      <c r="D59" s="40">
        <v>853</v>
      </c>
      <c r="E59" s="39"/>
      <c r="F59" s="40"/>
      <c r="G59" s="153">
        <f>G60</f>
        <v>0</v>
      </c>
    </row>
    <row r="60" spans="1:7" ht="17.25" customHeight="1" x14ac:dyDescent="0.2">
      <c r="A60" s="163" t="s">
        <v>92</v>
      </c>
      <c r="B60" s="39" t="s">
        <v>102</v>
      </c>
      <c r="C60" s="39" t="s">
        <v>109</v>
      </c>
      <c r="D60" s="40">
        <v>853</v>
      </c>
      <c r="E60" s="39" t="s">
        <v>50</v>
      </c>
      <c r="F60" s="40"/>
      <c r="G60" s="153">
        <f>G61</f>
        <v>0</v>
      </c>
    </row>
    <row r="61" spans="1:7" ht="15" customHeight="1" x14ac:dyDescent="0.25">
      <c r="A61" s="20" t="s">
        <v>60</v>
      </c>
      <c r="B61" s="39" t="s">
        <v>102</v>
      </c>
      <c r="C61" s="39" t="s">
        <v>109</v>
      </c>
      <c r="D61" s="40">
        <v>853</v>
      </c>
      <c r="E61" s="39" t="s">
        <v>50</v>
      </c>
      <c r="F61" s="39" t="s">
        <v>61</v>
      </c>
      <c r="G61" s="153">
        <v>0</v>
      </c>
    </row>
    <row r="62" spans="1:7" ht="15" x14ac:dyDescent="0.25">
      <c r="A62" s="20" t="s">
        <v>100</v>
      </c>
      <c r="B62" s="39" t="s">
        <v>102</v>
      </c>
      <c r="C62" s="39" t="s">
        <v>31</v>
      </c>
      <c r="D62" s="40"/>
      <c r="E62" s="39"/>
      <c r="F62" s="39"/>
      <c r="G62" s="153">
        <f>G63</f>
        <v>25.059000000000001</v>
      </c>
    </row>
    <row r="63" spans="1:7" ht="15" x14ac:dyDescent="0.25">
      <c r="A63" s="20" t="s">
        <v>92</v>
      </c>
      <c r="B63" s="39" t="s">
        <v>102</v>
      </c>
      <c r="C63" s="39" t="s">
        <v>31</v>
      </c>
      <c r="D63" s="40">
        <v>853</v>
      </c>
      <c r="E63" s="39"/>
      <c r="F63" s="39"/>
      <c r="G63" s="153">
        <f>G64</f>
        <v>25.059000000000001</v>
      </c>
    </row>
    <row r="64" spans="1:7" ht="15" x14ac:dyDescent="0.25">
      <c r="A64" s="20" t="s">
        <v>49</v>
      </c>
      <c r="B64" s="39" t="s">
        <v>102</v>
      </c>
      <c r="C64" s="39" t="s">
        <v>31</v>
      </c>
      <c r="D64" s="40">
        <v>853</v>
      </c>
      <c r="E64" s="39" t="s">
        <v>50</v>
      </c>
      <c r="F64" s="39"/>
      <c r="G64" s="153">
        <f>G65</f>
        <v>25.059000000000001</v>
      </c>
    </row>
    <row r="65" spans="1:7" ht="15" x14ac:dyDescent="0.25">
      <c r="A65" s="20" t="s">
        <v>60</v>
      </c>
      <c r="B65" s="39" t="s">
        <v>102</v>
      </c>
      <c r="C65" s="39" t="s">
        <v>31</v>
      </c>
      <c r="D65" s="40">
        <v>853</v>
      </c>
      <c r="E65" s="39" t="s">
        <v>50</v>
      </c>
      <c r="F65" s="39" t="s">
        <v>61</v>
      </c>
      <c r="G65" s="153">
        <v>25.059000000000001</v>
      </c>
    </row>
    <row r="66" spans="1:7" ht="30" x14ac:dyDescent="0.25">
      <c r="A66" s="20" t="s">
        <v>87</v>
      </c>
      <c r="B66" s="39" t="s">
        <v>184</v>
      </c>
      <c r="C66" s="39"/>
      <c r="D66" s="40"/>
      <c r="E66" s="39"/>
      <c r="F66" s="39"/>
      <c r="G66" s="153">
        <f>G71+G76</f>
        <v>635.79999999999995</v>
      </c>
    </row>
    <row r="67" spans="1:7" ht="45" x14ac:dyDescent="0.25">
      <c r="A67" s="165" t="s">
        <v>110</v>
      </c>
      <c r="B67" s="39" t="s">
        <v>111</v>
      </c>
      <c r="C67" s="39"/>
      <c r="D67" s="40"/>
      <c r="E67" s="39"/>
      <c r="F67" s="39"/>
      <c r="G67" s="41">
        <f>G68</f>
        <v>590.79999999999995</v>
      </c>
    </row>
    <row r="68" spans="1:7" ht="15" x14ac:dyDescent="0.25">
      <c r="A68" s="43" t="s">
        <v>112</v>
      </c>
      <c r="B68" s="39" t="s">
        <v>111</v>
      </c>
      <c r="C68" s="39" t="s">
        <v>113</v>
      </c>
      <c r="D68" s="40"/>
      <c r="E68" s="39"/>
      <c r="F68" s="39"/>
      <c r="G68" s="41">
        <f>G69</f>
        <v>590.79999999999995</v>
      </c>
    </row>
    <row r="69" spans="1:7" ht="15" x14ac:dyDescent="0.2">
      <c r="A69" s="163" t="s">
        <v>92</v>
      </c>
      <c r="B69" s="39" t="s">
        <v>111</v>
      </c>
      <c r="C69" s="39" t="s">
        <v>113</v>
      </c>
      <c r="D69" s="40">
        <v>853</v>
      </c>
      <c r="E69" s="39"/>
      <c r="F69" s="39"/>
      <c r="G69" s="41">
        <f>G70</f>
        <v>590.79999999999995</v>
      </c>
    </row>
    <row r="70" spans="1:7" ht="15" x14ac:dyDescent="0.2">
      <c r="A70" s="44" t="s">
        <v>49</v>
      </c>
      <c r="B70" s="39" t="s">
        <v>111</v>
      </c>
      <c r="C70" s="39" t="s">
        <v>113</v>
      </c>
      <c r="D70" s="40">
        <v>853</v>
      </c>
      <c r="E70" s="39" t="s">
        <v>50</v>
      </c>
      <c r="F70" s="39"/>
      <c r="G70" s="41">
        <f>G71</f>
        <v>590.79999999999995</v>
      </c>
    </row>
    <row r="71" spans="1:7" ht="45" x14ac:dyDescent="0.2">
      <c r="A71" s="42" t="s">
        <v>114</v>
      </c>
      <c r="B71" s="39" t="s">
        <v>111</v>
      </c>
      <c r="C71" s="39" t="s">
        <v>113</v>
      </c>
      <c r="D71" s="40">
        <v>853</v>
      </c>
      <c r="E71" s="39" t="s">
        <v>50</v>
      </c>
      <c r="F71" s="39" t="s">
        <v>57</v>
      </c>
      <c r="G71" s="41">
        <v>590.79999999999995</v>
      </c>
    </row>
    <row r="72" spans="1:7" ht="90" x14ac:dyDescent="0.25">
      <c r="A72" s="43" t="s">
        <v>115</v>
      </c>
      <c r="B72" s="39" t="s">
        <v>116</v>
      </c>
      <c r="C72" s="39"/>
      <c r="D72" s="39"/>
      <c r="E72" s="39"/>
      <c r="F72" s="39"/>
      <c r="G72" s="200">
        <f>G73</f>
        <v>45</v>
      </c>
    </row>
    <row r="73" spans="1:7" ht="15" x14ac:dyDescent="0.25">
      <c r="A73" s="43" t="s">
        <v>112</v>
      </c>
      <c r="B73" s="39" t="s">
        <v>116</v>
      </c>
      <c r="C73" s="39" t="s">
        <v>113</v>
      </c>
      <c r="D73" s="39"/>
      <c r="E73" s="39"/>
      <c r="F73" s="39"/>
      <c r="G73" s="200">
        <f>G74</f>
        <v>45</v>
      </c>
    </row>
    <row r="74" spans="1:7" ht="15" x14ac:dyDescent="0.2">
      <c r="A74" s="163" t="s">
        <v>92</v>
      </c>
      <c r="B74" s="39" t="s">
        <v>116</v>
      </c>
      <c r="C74" s="39" t="s">
        <v>113</v>
      </c>
      <c r="D74" s="39" t="s">
        <v>31</v>
      </c>
      <c r="E74" s="39"/>
      <c r="F74" s="39"/>
      <c r="G74" s="200">
        <f>G75</f>
        <v>45</v>
      </c>
    </row>
    <row r="75" spans="1:7" ht="15" x14ac:dyDescent="0.25">
      <c r="A75" s="19" t="s">
        <v>49</v>
      </c>
      <c r="B75" s="39" t="s">
        <v>116</v>
      </c>
      <c r="C75" s="39" t="s">
        <v>113</v>
      </c>
      <c r="D75" s="39" t="s">
        <v>31</v>
      </c>
      <c r="E75" s="39" t="s">
        <v>50</v>
      </c>
      <c r="F75" s="39"/>
      <c r="G75" s="200">
        <f>G76</f>
        <v>45</v>
      </c>
    </row>
    <row r="76" spans="1:7" ht="45" customHeight="1" x14ac:dyDescent="0.25">
      <c r="A76" s="43" t="s">
        <v>114</v>
      </c>
      <c r="B76" s="39" t="s">
        <v>116</v>
      </c>
      <c r="C76" s="39" t="s">
        <v>113</v>
      </c>
      <c r="D76" s="39" t="s">
        <v>31</v>
      </c>
      <c r="E76" s="39" t="s">
        <v>50</v>
      </c>
      <c r="F76" s="39" t="s">
        <v>57</v>
      </c>
      <c r="G76" s="200">
        <v>45</v>
      </c>
    </row>
    <row r="77" spans="1:7" ht="57" x14ac:dyDescent="0.2">
      <c r="A77" s="196" t="s">
        <v>248</v>
      </c>
      <c r="B77" s="45" t="s">
        <v>117</v>
      </c>
      <c r="C77" s="45"/>
      <c r="D77" s="45"/>
      <c r="E77" s="46"/>
      <c r="F77" s="46"/>
      <c r="G77" s="204">
        <f t="shared" ref="G77:G82" si="0">G78</f>
        <v>55</v>
      </c>
    </row>
    <row r="78" spans="1:7" ht="31.5" customHeight="1" x14ac:dyDescent="0.25">
      <c r="A78" s="167" t="s">
        <v>118</v>
      </c>
      <c r="B78" s="168" t="s">
        <v>119</v>
      </c>
      <c r="C78" s="168"/>
      <c r="D78" s="168"/>
      <c r="E78" s="161"/>
      <c r="F78" s="161"/>
      <c r="G78" s="205">
        <f t="shared" si="0"/>
        <v>55</v>
      </c>
    </row>
    <row r="79" spans="1:7" ht="45" customHeight="1" x14ac:dyDescent="0.25">
      <c r="A79" s="43" t="s">
        <v>120</v>
      </c>
      <c r="B79" s="18" t="s">
        <v>121</v>
      </c>
      <c r="C79" s="40"/>
      <c r="D79" s="40"/>
      <c r="E79" s="39"/>
      <c r="F79" s="39"/>
      <c r="G79" s="153">
        <f t="shared" si="0"/>
        <v>55</v>
      </c>
    </row>
    <row r="80" spans="1:7" ht="30" x14ac:dyDescent="0.25">
      <c r="A80" s="133" t="s">
        <v>97</v>
      </c>
      <c r="B80" s="18" t="s">
        <v>121</v>
      </c>
      <c r="C80" s="40">
        <v>244</v>
      </c>
      <c r="D80" s="40"/>
      <c r="E80" s="39"/>
      <c r="F80" s="39"/>
      <c r="G80" s="153">
        <f t="shared" si="0"/>
        <v>55</v>
      </c>
    </row>
    <row r="81" spans="1:7" ht="15" x14ac:dyDescent="0.2">
      <c r="A81" s="163" t="s">
        <v>92</v>
      </c>
      <c r="B81" s="18" t="s">
        <v>121</v>
      </c>
      <c r="C81" s="40">
        <v>244</v>
      </c>
      <c r="D81" s="40">
        <v>853</v>
      </c>
      <c r="E81" s="39"/>
      <c r="F81" s="39"/>
      <c r="G81" s="153">
        <f t="shared" si="0"/>
        <v>55</v>
      </c>
    </row>
    <row r="82" spans="1:7" ht="30" x14ac:dyDescent="0.25">
      <c r="A82" s="20" t="s">
        <v>122</v>
      </c>
      <c r="B82" s="18" t="s">
        <v>121</v>
      </c>
      <c r="C82" s="40">
        <v>244</v>
      </c>
      <c r="D82" s="40">
        <v>853</v>
      </c>
      <c r="E82" s="39" t="s">
        <v>67</v>
      </c>
      <c r="F82" s="39"/>
      <c r="G82" s="153">
        <f t="shared" si="0"/>
        <v>55</v>
      </c>
    </row>
    <row r="83" spans="1:7" ht="30" x14ac:dyDescent="0.25">
      <c r="A83" s="20" t="s">
        <v>68</v>
      </c>
      <c r="B83" s="18" t="s">
        <v>121</v>
      </c>
      <c r="C83" s="40">
        <v>244</v>
      </c>
      <c r="D83" s="40">
        <v>853</v>
      </c>
      <c r="E83" s="39" t="s">
        <v>67</v>
      </c>
      <c r="F83" s="39" t="s">
        <v>123</v>
      </c>
      <c r="G83" s="153">
        <f>20+20+15</f>
        <v>55</v>
      </c>
    </row>
    <row r="84" spans="1:7" ht="48" customHeight="1" x14ac:dyDescent="0.2">
      <c r="A84" s="197" t="s">
        <v>249</v>
      </c>
      <c r="B84" s="46" t="s">
        <v>124</v>
      </c>
      <c r="C84" s="46"/>
      <c r="D84" s="46"/>
      <c r="E84" s="46"/>
      <c r="F84" s="46"/>
      <c r="G84" s="195">
        <f>G85</f>
        <v>176.65289999999999</v>
      </c>
    </row>
    <row r="85" spans="1:7" ht="15" x14ac:dyDescent="0.25">
      <c r="A85" s="169" t="s">
        <v>125</v>
      </c>
      <c r="B85" s="161" t="s">
        <v>126</v>
      </c>
      <c r="C85" s="161"/>
      <c r="D85" s="161"/>
      <c r="E85" s="161"/>
      <c r="F85" s="161"/>
      <c r="G85" s="162">
        <f>G86+G91+G95</f>
        <v>176.65289999999999</v>
      </c>
    </row>
    <row r="86" spans="1:7" ht="15.75" customHeight="1" x14ac:dyDescent="0.25">
      <c r="A86" s="169" t="s">
        <v>127</v>
      </c>
      <c r="B86" s="161" t="s">
        <v>128</v>
      </c>
      <c r="C86" s="161"/>
      <c r="D86" s="161"/>
      <c r="E86" s="161"/>
      <c r="F86" s="161"/>
      <c r="G86" s="162">
        <f>G87</f>
        <v>20.37</v>
      </c>
    </row>
    <row r="87" spans="1:7" ht="15" x14ac:dyDescent="0.2">
      <c r="A87" s="14" t="s">
        <v>106</v>
      </c>
      <c r="B87" s="161" t="s">
        <v>128</v>
      </c>
      <c r="C87" s="161" t="s">
        <v>107</v>
      </c>
      <c r="D87" s="161"/>
      <c r="E87" s="161"/>
      <c r="F87" s="161"/>
      <c r="G87" s="162">
        <f>G88</f>
        <v>20.37</v>
      </c>
    </row>
    <row r="88" spans="1:7" ht="15" x14ac:dyDescent="0.2">
      <c r="A88" s="163" t="s">
        <v>92</v>
      </c>
      <c r="B88" s="161" t="s">
        <v>128</v>
      </c>
      <c r="C88" s="161" t="s">
        <v>107</v>
      </c>
      <c r="D88" s="161" t="s">
        <v>31</v>
      </c>
      <c r="E88" s="161"/>
      <c r="F88" s="161"/>
      <c r="G88" s="162">
        <f>G89</f>
        <v>20.37</v>
      </c>
    </row>
    <row r="89" spans="1:7" ht="15" x14ac:dyDescent="0.2">
      <c r="A89" s="44" t="s">
        <v>70</v>
      </c>
      <c r="B89" s="161" t="s">
        <v>128</v>
      </c>
      <c r="C89" s="161" t="s">
        <v>107</v>
      </c>
      <c r="D89" s="161" t="s">
        <v>31</v>
      </c>
      <c r="E89" s="161" t="s">
        <v>71</v>
      </c>
      <c r="F89" s="161"/>
      <c r="G89" s="162">
        <f>G90</f>
        <v>20.37</v>
      </c>
    </row>
    <row r="90" spans="1:7" ht="15" x14ac:dyDescent="0.2">
      <c r="A90" s="42" t="s">
        <v>129</v>
      </c>
      <c r="B90" s="161" t="s">
        <v>128</v>
      </c>
      <c r="C90" s="161" t="s">
        <v>107</v>
      </c>
      <c r="D90" s="161" t="s">
        <v>31</v>
      </c>
      <c r="E90" s="161" t="s">
        <v>71</v>
      </c>
      <c r="F90" s="161" t="s">
        <v>67</v>
      </c>
      <c r="G90" s="162">
        <v>20.37</v>
      </c>
    </row>
    <row r="91" spans="1:7" ht="30" x14ac:dyDescent="0.25">
      <c r="A91" s="133" t="s">
        <v>97</v>
      </c>
      <c r="B91" s="39" t="s">
        <v>130</v>
      </c>
      <c r="C91" s="39" t="s">
        <v>99</v>
      </c>
      <c r="D91" s="40"/>
      <c r="E91" s="39"/>
      <c r="F91" s="40"/>
      <c r="G91" s="41">
        <f>G92</f>
        <v>94.231999999999999</v>
      </c>
    </row>
    <row r="92" spans="1:7" ht="15" x14ac:dyDescent="0.2">
      <c r="A92" s="163" t="s">
        <v>92</v>
      </c>
      <c r="B92" s="39" t="s">
        <v>130</v>
      </c>
      <c r="C92" s="39" t="s">
        <v>99</v>
      </c>
      <c r="D92" s="40">
        <v>853</v>
      </c>
      <c r="E92" s="39"/>
      <c r="F92" s="40"/>
      <c r="G92" s="41">
        <f>G94</f>
        <v>94.231999999999999</v>
      </c>
    </row>
    <row r="93" spans="1:7" ht="15" x14ac:dyDescent="0.2">
      <c r="A93" s="44" t="s">
        <v>70</v>
      </c>
      <c r="B93" s="39" t="s">
        <v>130</v>
      </c>
      <c r="C93" s="39" t="s">
        <v>99</v>
      </c>
      <c r="D93" s="40">
        <v>853</v>
      </c>
      <c r="E93" s="39" t="s">
        <v>71</v>
      </c>
      <c r="F93" s="40"/>
      <c r="G93" s="41">
        <f>G94</f>
        <v>94.231999999999999</v>
      </c>
    </row>
    <row r="94" spans="1:7" ht="18" customHeight="1" x14ac:dyDescent="0.2">
      <c r="A94" s="44" t="s">
        <v>129</v>
      </c>
      <c r="B94" s="39" t="s">
        <v>130</v>
      </c>
      <c r="C94" s="39" t="s">
        <v>99</v>
      </c>
      <c r="D94" s="40">
        <v>853</v>
      </c>
      <c r="E94" s="39" t="s">
        <v>71</v>
      </c>
      <c r="F94" s="39" t="s">
        <v>67</v>
      </c>
      <c r="G94" s="41">
        <f>16.73+31.33+46.172</f>
        <v>94.231999999999999</v>
      </c>
    </row>
    <row r="95" spans="1:7" ht="75" x14ac:dyDescent="0.2">
      <c r="A95" s="228" t="s">
        <v>268</v>
      </c>
      <c r="B95" s="229" t="s">
        <v>267</v>
      </c>
      <c r="C95" s="229" t="s">
        <v>99</v>
      </c>
      <c r="D95" s="230"/>
      <c r="E95" s="229"/>
      <c r="F95" s="229"/>
      <c r="G95" s="231">
        <f>G96</f>
        <v>62.050899999999999</v>
      </c>
    </row>
    <row r="96" spans="1:7" ht="18" customHeight="1" x14ac:dyDescent="0.2">
      <c r="A96" s="163" t="s">
        <v>92</v>
      </c>
      <c r="B96" s="39" t="s">
        <v>267</v>
      </c>
      <c r="C96" s="39" t="s">
        <v>99</v>
      </c>
      <c r="D96" s="40">
        <v>853</v>
      </c>
      <c r="E96" s="39"/>
      <c r="F96" s="40"/>
      <c r="G96" s="232">
        <f>G97</f>
        <v>62.050899999999999</v>
      </c>
    </row>
    <row r="97" spans="1:7" ht="18" customHeight="1" x14ac:dyDescent="0.2">
      <c r="A97" s="44" t="s">
        <v>70</v>
      </c>
      <c r="B97" s="39" t="s">
        <v>267</v>
      </c>
      <c r="C97" s="39" t="s">
        <v>99</v>
      </c>
      <c r="D97" s="40">
        <v>853</v>
      </c>
      <c r="E97" s="39" t="s">
        <v>71</v>
      </c>
      <c r="F97" s="40"/>
      <c r="G97" s="232">
        <f>G98</f>
        <v>62.050899999999999</v>
      </c>
    </row>
    <row r="98" spans="1:7" ht="18" customHeight="1" x14ac:dyDescent="0.2">
      <c r="A98" s="44" t="s">
        <v>129</v>
      </c>
      <c r="B98" s="39" t="s">
        <v>267</v>
      </c>
      <c r="C98" s="39" t="s">
        <v>99</v>
      </c>
      <c r="D98" s="40">
        <v>853</v>
      </c>
      <c r="E98" s="39" t="s">
        <v>71</v>
      </c>
      <c r="F98" s="39" t="s">
        <v>67</v>
      </c>
      <c r="G98" s="232">
        <v>62.050899999999999</v>
      </c>
    </row>
    <row r="99" spans="1:7" ht="32.25" customHeight="1" x14ac:dyDescent="0.2">
      <c r="A99" s="198" t="s">
        <v>250</v>
      </c>
      <c r="B99" s="199" t="s">
        <v>131</v>
      </c>
      <c r="C99" s="48"/>
      <c r="D99" s="48"/>
      <c r="E99" s="49"/>
      <c r="F99" s="49"/>
      <c r="G99" s="203">
        <f>G100</f>
        <v>2328.7201999999997</v>
      </c>
    </row>
    <row r="100" spans="1:7" ht="17.25" customHeight="1" x14ac:dyDescent="0.25">
      <c r="A100" s="238" t="s">
        <v>132</v>
      </c>
      <c r="B100" s="172" t="s">
        <v>133</v>
      </c>
      <c r="C100" s="53"/>
      <c r="D100" s="53"/>
      <c r="E100" s="39"/>
      <c r="F100" s="39"/>
      <c r="G100" s="171">
        <f>G105+G110+G111+G116</f>
        <v>2328.7201999999997</v>
      </c>
    </row>
    <row r="101" spans="1:7" ht="90" x14ac:dyDescent="0.25">
      <c r="A101" s="165" t="s">
        <v>134</v>
      </c>
      <c r="B101" s="39" t="s">
        <v>135</v>
      </c>
      <c r="C101" s="39"/>
      <c r="D101" s="40"/>
      <c r="E101" s="39"/>
      <c r="F101" s="39"/>
      <c r="G101" s="153">
        <f>G102</f>
        <v>370</v>
      </c>
    </row>
    <row r="102" spans="1:7" ht="15" x14ac:dyDescent="0.25">
      <c r="A102" s="43" t="s">
        <v>112</v>
      </c>
      <c r="B102" s="39" t="s">
        <v>135</v>
      </c>
      <c r="C102" s="39" t="s">
        <v>113</v>
      </c>
      <c r="D102" s="40"/>
      <c r="E102" s="39"/>
      <c r="F102" s="39"/>
      <c r="G102" s="153">
        <f>G103</f>
        <v>370</v>
      </c>
    </row>
    <row r="103" spans="1:7" ht="15" x14ac:dyDescent="0.2">
      <c r="A103" s="163" t="s">
        <v>92</v>
      </c>
      <c r="B103" s="39" t="s">
        <v>135</v>
      </c>
      <c r="C103" s="39" t="s">
        <v>113</v>
      </c>
      <c r="D103" s="40">
        <v>853</v>
      </c>
      <c r="E103" s="39"/>
      <c r="F103" s="39"/>
      <c r="G103" s="153">
        <f>G104</f>
        <v>370</v>
      </c>
    </row>
    <row r="104" spans="1:7" ht="15" x14ac:dyDescent="0.2">
      <c r="A104" s="44" t="s">
        <v>136</v>
      </c>
      <c r="B104" s="39" t="s">
        <v>135</v>
      </c>
      <c r="C104" s="39" t="s">
        <v>113</v>
      </c>
      <c r="D104" s="40">
        <v>853</v>
      </c>
      <c r="E104" s="39" t="s">
        <v>74</v>
      </c>
      <c r="F104" s="39"/>
      <c r="G104" s="153">
        <f>G105</f>
        <v>370</v>
      </c>
    </row>
    <row r="105" spans="1:7" ht="15" x14ac:dyDescent="0.2">
      <c r="A105" s="51" t="s">
        <v>75</v>
      </c>
      <c r="B105" s="39" t="s">
        <v>135</v>
      </c>
      <c r="C105" s="39" t="s">
        <v>113</v>
      </c>
      <c r="D105" s="40">
        <v>853</v>
      </c>
      <c r="E105" s="39" t="s">
        <v>74</v>
      </c>
      <c r="F105" s="39" t="s">
        <v>50</v>
      </c>
      <c r="G105" s="153">
        <v>370</v>
      </c>
    </row>
    <row r="106" spans="1:7" ht="90" x14ac:dyDescent="0.25">
      <c r="A106" s="165" t="s">
        <v>134</v>
      </c>
      <c r="B106" s="39" t="s">
        <v>135</v>
      </c>
      <c r="C106" s="39"/>
      <c r="D106" s="40"/>
      <c r="E106" s="39"/>
      <c r="F106" s="39"/>
      <c r="G106" s="41">
        <f>G107</f>
        <v>1008.7</v>
      </c>
    </row>
    <row r="107" spans="1:7" ht="19.5" customHeight="1" x14ac:dyDescent="0.25">
      <c r="A107" s="43" t="s">
        <v>112</v>
      </c>
      <c r="B107" s="39" t="s">
        <v>135</v>
      </c>
      <c r="C107" s="39" t="s">
        <v>113</v>
      </c>
      <c r="D107" s="40"/>
      <c r="E107" s="39"/>
      <c r="F107" s="39"/>
      <c r="G107" s="41">
        <f>G108</f>
        <v>1008.7</v>
      </c>
    </row>
    <row r="108" spans="1:7" ht="17.25" customHeight="1" x14ac:dyDescent="0.2">
      <c r="A108" s="163" t="s">
        <v>92</v>
      </c>
      <c r="B108" s="39" t="s">
        <v>135</v>
      </c>
      <c r="C108" s="39" t="s">
        <v>113</v>
      </c>
      <c r="D108" s="40">
        <v>853</v>
      </c>
      <c r="E108" s="39"/>
      <c r="F108" s="39"/>
      <c r="G108" s="41">
        <f>G109</f>
        <v>1008.7</v>
      </c>
    </row>
    <row r="109" spans="1:7" ht="17.25" customHeight="1" x14ac:dyDescent="0.2">
      <c r="A109" s="44" t="s">
        <v>136</v>
      </c>
      <c r="B109" s="39" t="s">
        <v>135</v>
      </c>
      <c r="C109" s="39" t="s">
        <v>113</v>
      </c>
      <c r="D109" s="40">
        <v>853</v>
      </c>
      <c r="E109" s="39" t="s">
        <v>74</v>
      </c>
      <c r="F109" s="39"/>
      <c r="G109" s="41">
        <f>G110</f>
        <v>1008.7</v>
      </c>
    </row>
    <row r="110" spans="1:7" ht="19.5" customHeight="1" x14ac:dyDescent="0.2">
      <c r="A110" s="44" t="s">
        <v>137</v>
      </c>
      <c r="B110" s="39" t="s">
        <v>135</v>
      </c>
      <c r="C110" s="39" t="s">
        <v>113</v>
      </c>
      <c r="D110" s="40">
        <v>853</v>
      </c>
      <c r="E110" s="39" t="s">
        <v>74</v>
      </c>
      <c r="F110" s="39" t="s">
        <v>55</v>
      </c>
      <c r="G110" s="41">
        <v>1008.7</v>
      </c>
    </row>
    <row r="111" spans="1:7" ht="31.5" customHeight="1" x14ac:dyDescent="0.25">
      <c r="A111" s="239" t="s">
        <v>138</v>
      </c>
      <c r="B111" s="173" t="s">
        <v>139</v>
      </c>
      <c r="C111" s="173"/>
      <c r="D111" s="174"/>
      <c r="E111" s="173"/>
      <c r="F111" s="173"/>
      <c r="G111" s="175">
        <f>G115+G124+G133+G128</f>
        <v>367.73020000000002</v>
      </c>
    </row>
    <row r="112" spans="1:7" ht="32.25" customHeight="1" x14ac:dyDescent="0.2">
      <c r="A112" s="42" t="s">
        <v>105</v>
      </c>
      <c r="B112" s="39" t="s">
        <v>139</v>
      </c>
      <c r="C112" s="39" t="s">
        <v>96</v>
      </c>
      <c r="D112" s="40"/>
      <c r="E112" s="39"/>
      <c r="F112" s="39"/>
      <c r="G112" s="41">
        <f>G115</f>
        <v>16.100000000000001</v>
      </c>
    </row>
    <row r="113" spans="1:7" ht="17.25" customHeight="1" x14ac:dyDescent="0.2">
      <c r="A113" s="163" t="s">
        <v>92</v>
      </c>
      <c r="B113" s="39" t="s">
        <v>139</v>
      </c>
      <c r="C113" s="39" t="s">
        <v>96</v>
      </c>
      <c r="D113" s="40">
        <v>853</v>
      </c>
      <c r="E113" s="39"/>
      <c r="F113" s="39"/>
      <c r="G113" s="41">
        <f>G115</f>
        <v>16.100000000000001</v>
      </c>
    </row>
    <row r="114" spans="1:7" ht="15.75" customHeight="1" x14ac:dyDescent="0.2">
      <c r="A114" s="44" t="s">
        <v>136</v>
      </c>
      <c r="B114" s="39" t="s">
        <v>139</v>
      </c>
      <c r="C114" s="39" t="s">
        <v>96</v>
      </c>
      <c r="D114" s="40">
        <v>853</v>
      </c>
      <c r="E114" s="39" t="s">
        <v>74</v>
      </c>
      <c r="F114" s="39"/>
      <c r="G114" s="41">
        <f>G115</f>
        <v>16.100000000000001</v>
      </c>
    </row>
    <row r="115" spans="1:7" ht="16.5" customHeight="1" x14ac:dyDescent="0.2">
      <c r="A115" s="44" t="s">
        <v>137</v>
      </c>
      <c r="B115" s="39" t="s">
        <v>139</v>
      </c>
      <c r="C115" s="39" t="s">
        <v>96</v>
      </c>
      <c r="D115" s="40">
        <v>853</v>
      </c>
      <c r="E115" s="39" t="s">
        <v>74</v>
      </c>
      <c r="F115" s="39" t="s">
        <v>55</v>
      </c>
      <c r="G115" s="41">
        <v>16.100000000000001</v>
      </c>
    </row>
    <row r="116" spans="1:7" ht="30" x14ac:dyDescent="0.25">
      <c r="A116" s="239" t="s">
        <v>138</v>
      </c>
      <c r="B116" s="173" t="s">
        <v>139</v>
      </c>
      <c r="C116" s="39"/>
      <c r="D116" s="40"/>
      <c r="E116" s="39"/>
      <c r="F116" s="39"/>
      <c r="G116" s="41">
        <f>G117</f>
        <v>582.29</v>
      </c>
    </row>
    <row r="117" spans="1:7" ht="30" x14ac:dyDescent="0.2">
      <c r="A117" s="44" t="s">
        <v>270</v>
      </c>
      <c r="B117" s="173" t="s">
        <v>139</v>
      </c>
      <c r="C117" s="39" t="s">
        <v>269</v>
      </c>
      <c r="D117" s="40"/>
      <c r="E117" s="39"/>
      <c r="F117" s="39"/>
      <c r="G117" s="41">
        <f>G118</f>
        <v>582.29</v>
      </c>
    </row>
    <row r="118" spans="1:7" ht="16.5" customHeight="1" x14ac:dyDescent="0.2">
      <c r="A118" s="163" t="s">
        <v>92</v>
      </c>
      <c r="B118" s="173" t="s">
        <v>139</v>
      </c>
      <c r="C118" s="39" t="s">
        <v>269</v>
      </c>
      <c r="D118" s="40">
        <v>853</v>
      </c>
      <c r="E118" s="39"/>
      <c r="F118" s="39"/>
      <c r="G118" s="41">
        <f>G119</f>
        <v>582.29</v>
      </c>
    </row>
    <row r="119" spans="1:7" ht="16.5" customHeight="1" x14ac:dyDescent="0.2">
      <c r="A119" s="44" t="s">
        <v>136</v>
      </c>
      <c r="B119" s="173" t="s">
        <v>139</v>
      </c>
      <c r="C119" s="39" t="s">
        <v>269</v>
      </c>
      <c r="D119" s="40">
        <v>853</v>
      </c>
      <c r="E119" s="39" t="s">
        <v>74</v>
      </c>
      <c r="F119" s="39"/>
      <c r="G119" s="41">
        <f>G120</f>
        <v>582.29</v>
      </c>
    </row>
    <row r="120" spans="1:7" ht="16.5" customHeight="1" x14ac:dyDescent="0.2">
      <c r="A120" s="44" t="s">
        <v>137</v>
      </c>
      <c r="B120" s="173" t="s">
        <v>139</v>
      </c>
      <c r="C120" s="39" t="s">
        <v>269</v>
      </c>
      <c r="D120" s="40">
        <v>853</v>
      </c>
      <c r="E120" s="39" t="s">
        <v>74</v>
      </c>
      <c r="F120" s="39" t="s">
        <v>55</v>
      </c>
      <c r="G120" s="41">
        <v>582.29</v>
      </c>
    </row>
    <row r="121" spans="1:7" ht="28.5" customHeight="1" x14ac:dyDescent="0.25">
      <c r="A121" s="133" t="s">
        <v>97</v>
      </c>
      <c r="B121" s="39" t="s">
        <v>139</v>
      </c>
      <c r="C121" s="39" t="s">
        <v>99</v>
      </c>
      <c r="D121" s="40"/>
      <c r="E121" s="39"/>
      <c r="F121" s="39"/>
      <c r="G121" s="153">
        <f>G122</f>
        <v>284</v>
      </c>
    </row>
    <row r="122" spans="1:7" ht="21" customHeight="1" x14ac:dyDescent="0.2">
      <c r="A122" s="163" t="s">
        <v>92</v>
      </c>
      <c r="B122" s="39" t="s">
        <v>139</v>
      </c>
      <c r="C122" s="39" t="s">
        <v>99</v>
      </c>
      <c r="D122" s="40">
        <v>853</v>
      </c>
      <c r="E122" s="39"/>
      <c r="F122" s="39"/>
      <c r="G122" s="153">
        <f>G123</f>
        <v>284</v>
      </c>
    </row>
    <row r="123" spans="1:7" ht="15" x14ac:dyDescent="0.2">
      <c r="A123" s="44" t="s">
        <v>136</v>
      </c>
      <c r="B123" s="39" t="s">
        <v>139</v>
      </c>
      <c r="C123" s="39" t="s">
        <v>99</v>
      </c>
      <c r="D123" s="40">
        <v>853</v>
      </c>
      <c r="E123" s="39" t="s">
        <v>74</v>
      </c>
      <c r="F123" s="39"/>
      <c r="G123" s="153">
        <f>G124</f>
        <v>284</v>
      </c>
    </row>
    <row r="124" spans="1:7" ht="15" x14ac:dyDescent="0.2">
      <c r="A124" s="44" t="s">
        <v>137</v>
      </c>
      <c r="B124" s="39" t="s">
        <v>139</v>
      </c>
      <c r="C124" s="39" t="s">
        <v>99</v>
      </c>
      <c r="D124" s="40">
        <v>853</v>
      </c>
      <c r="E124" s="39" t="s">
        <v>74</v>
      </c>
      <c r="F124" s="39" t="s">
        <v>55</v>
      </c>
      <c r="G124" s="153">
        <v>284</v>
      </c>
    </row>
    <row r="125" spans="1:7" ht="15" x14ac:dyDescent="0.2">
      <c r="A125" s="44" t="s">
        <v>106</v>
      </c>
      <c r="B125" s="39" t="s">
        <v>139</v>
      </c>
      <c r="C125" s="39" t="s">
        <v>107</v>
      </c>
      <c r="D125" s="40"/>
      <c r="E125" s="39"/>
      <c r="F125" s="39"/>
      <c r="G125" s="41">
        <f>G128</f>
        <v>37.630200000000002</v>
      </c>
    </row>
    <row r="126" spans="1:7" ht="15" x14ac:dyDescent="0.2">
      <c r="A126" s="163" t="s">
        <v>92</v>
      </c>
      <c r="B126" s="39" t="s">
        <v>139</v>
      </c>
      <c r="C126" s="39" t="s">
        <v>107</v>
      </c>
      <c r="D126" s="40">
        <v>853</v>
      </c>
      <c r="E126" s="39"/>
      <c r="F126" s="39"/>
      <c r="G126" s="41">
        <f>G128</f>
        <v>37.630200000000002</v>
      </c>
    </row>
    <row r="127" spans="1:7" ht="15" x14ac:dyDescent="0.2">
      <c r="A127" s="44" t="s">
        <v>136</v>
      </c>
      <c r="B127" s="39" t="s">
        <v>139</v>
      </c>
      <c r="C127" s="39" t="s">
        <v>107</v>
      </c>
      <c r="D127" s="40">
        <v>853</v>
      </c>
      <c r="E127" s="39" t="s">
        <v>74</v>
      </c>
      <c r="F127" s="39"/>
      <c r="G127" s="41">
        <f>G128</f>
        <v>37.630200000000002</v>
      </c>
    </row>
    <row r="128" spans="1:7" ht="15" x14ac:dyDescent="0.2">
      <c r="A128" s="44" t="s">
        <v>137</v>
      </c>
      <c r="B128" s="39" t="s">
        <v>139</v>
      </c>
      <c r="C128" s="39" t="s">
        <v>107</v>
      </c>
      <c r="D128" s="40">
        <v>853</v>
      </c>
      <c r="E128" s="39" t="s">
        <v>74</v>
      </c>
      <c r="F128" s="39" t="s">
        <v>55</v>
      </c>
      <c r="G128" s="41">
        <f>25.2+19.37004-6.93984</f>
        <v>37.630200000000002</v>
      </c>
    </row>
    <row r="129" spans="1:7" ht="15" x14ac:dyDescent="0.2">
      <c r="A129" s="44" t="s">
        <v>140</v>
      </c>
      <c r="B129" s="39" t="s">
        <v>141</v>
      </c>
      <c r="C129" s="39"/>
      <c r="D129" s="40"/>
      <c r="E129" s="39"/>
      <c r="F129" s="39"/>
      <c r="G129" s="153">
        <f>G130</f>
        <v>30</v>
      </c>
    </row>
    <row r="130" spans="1:7" ht="29.25" customHeight="1" x14ac:dyDescent="0.25">
      <c r="A130" s="133" t="s">
        <v>97</v>
      </c>
      <c r="B130" s="39" t="s">
        <v>141</v>
      </c>
      <c r="C130" s="39" t="s">
        <v>99</v>
      </c>
      <c r="D130" s="40"/>
      <c r="E130" s="39"/>
      <c r="F130" s="39"/>
      <c r="G130" s="153">
        <f>G131</f>
        <v>30</v>
      </c>
    </row>
    <row r="131" spans="1:7" ht="17.25" customHeight="1" x14ac:dyDescent="0.2">
      <c r="A131" s="163" t="s">
        <v>92</v>
      </c>
      <c r="B131" s="39" t="s">
        <v>141</v>
      </c>
      <c r="C131" s="39" t="s">
        <v>99</v>
      </c>
      <c r="D131" s="40">
        <v>853</v>
      </c>
      <c r="E131" s="39"/>
      <c r="F131" s="39"/>
      <c r="G131" s="153">
        <f>G132</f>
        <v>30</v>
      </c>
    </row>
    <row r="132" spans="1:7" ht="19.5" customHeight="1" x14ac:dyDescent="0.2">
      <c r="A132" s="44" t="s">
        <v>136</v>
      </c>
      <c r="B132" s="39" t="s">
        <v>141</v>
      </c>
      <c r="C132" s="39" t="s">
        <v>99</v>
      </c>
      <c r="D132" s="40">
        <v>853</v>
      </c>
      <c r="E132" s="39" t="s">
        <v>74</v>
      </c>
      <c r="F132" s="39"/>
      <c r="G132" s="153">
        <f>G133</f>
        <v>30</v>
      </c>
    </row>
    <row r="133" spans="1:7" ht="17.25" customHeight="1" x14ac:dyDescent="0.2">
      <c r="A133" s="44" t="s">
        <v>137</v>
      </c>
      <c r="B133" s="39" t="s">
        <v>141</v>
      </c>
      <c r="C133" s="39" t="s">
        <v>99</v>
      </c>
      <c r="D133" s="40">
        <v>853</v>
      </c>
      <c r="E133" s="39" t="s">
        <v>74</v>
      </c>
      <c r="F133" s="39" t="s">
        <v>55</v>
      </c>
      <c r="G133" s="153">
        <v>30</v>
      </c>
    </row>
    <row r="134" spans="1:7" ht="46.5" customHeight="1" x14ac:dyDescent="0.2">
      <c r="A134" s="201" t="s">
        <v>253</v>
      </c>
      <c r="B134" s="46" t="s">
        <v>142</v>
      </c>
      <c r="C134" s="45"/>
      <c r="D134" s="45"/>
      <c r="E134" s="46"/>
      <c r="F134" s="46"/>
      <c r="G134" s="47">
        <f t="shared" ref="G134:G139" si="1">G135</f>
        <v>15.5</v>
      </c>
    </row>
    <row r="135" spans="1:7" ht="32.25" customHeight="1" x14ac:dyDescent="0.2">
      <c r="A135" s="163" t="s">
        <v>143</v>
      </c>
      <c r="B135" s="39" t="s">
        <v>144</v>
      </c>
      <c r="C135" s="40"/>
      <c r="D135" s="40"/>
      <c r="E135" s="39"/>
      <c r="F135" s="39"/>
      <c r="G135" s="41">
        <f t="shared" si="1"/>
        <v>15.5</v>
      </c>
    </row>
    <row r="136" spans="1:7" ht="27.75" customHeight="1" x14ac:dyDescent="0.2">
      <c r="A136" s="163" t="s">
        <v>145</v>
      </c>
      <c r="B136" s="39" t="s">
        <v>146</v>
      </c>
      <c r="C136" s="40"/>
      <c r="D136" s="40"/>
      <c r="E136" s="39"/>
      <c r="F136" s="39"/>
      <c r="G136" s="41">
        <f t="shared" si="1"/>
        <v>15.5</v>
      </c>
    </row>
    <row r="137" spans="1:7" ht="32.25" customHeight="1" x14ac:dyDescent="0.25">
      <c r="A137" s="133" t="s">
        <v>97</v>
      </c>
      <c r="B137" s="39" t="s">
        <v>146</v>
      </c>
      <c r="C137" s="40">
        <v>244</v>
      </c>
      <c r="D137" s="40"/>
      <c r="E137" s="39"/>
      <c r="F137" s="39"/>
      <c r="G137" s="41">
        <f t="shared" si="1"/>
        <v>15.5</v>
      </c>
    </row>
    <row r="138" spans="1:7" ht="18.75" customHeight="1" x14ac:dyDescent="0.2">
      <c r="A138" s="163" t="s">
        <v>92</v>
      </c>
      <c r="B138" s="39" t="s">
        <v>146</v>
      </c>
      <c r="C138" s="40">
        <v>244</v>
      </c>
      <c r="D138" s="40">
        <v>853</v>
      </c>
      <c r="E138" s="39"/>
      <c r="F138" s="39"/>
      <c r="G138" s="41">
        <f t="shared" si="1"/>
        <v>15.5</v>
      </c>
    </row>
    <row r="139" spans="1:7" ht="18.75" customHeight="1" x14ac:dyDescent="0.25">
      <c r="A139" s="19" t="s">
        <v>79</v>
      </c>
      <c r="B139" s="39" t="s">
        <v>146</v>
      </c>
      <c r="C139" s="40">
        <v>244</v>
      </c>
      <c r="D139" s="40">
        <v>853</v>
      </c>
      <c r="E139" s="39" t="s">
        <v>59</v>
      </c>
      <c r="F139" s="39"/>
      <c r="G139" s="41">
        <f t="shared" si="1"/>
        <v>15.5</v>
      </c>
    </row>
    <row r="140" spans="1:7" ht="18.75" customHeight="1" x14ac:dyDescent="0.25">
      <c r="A140" s="19" t="s">
        <v>147</v>
      </c>
      <c r="B140" s="39" t="s">
        <v>146</v>
      </c>
      <c r="C140" s="40">
        <v>244</v>
      </c>
      <c r="D140" s="40">
        <v>853</v>
      </c>
      <c r="E140" s="39" t="s">
        <v>59</v>
      </c>
      <c r="F140" s="39" t="s">
        <v>50</v>
      </c>
      <c r="G140" s="41">
        <v>15.5</v>
      </c>
    </row>
    <row r="141" spans="1:7" ht="18.75" customHeight="1" x14ac:dyDescent="0.25">
      <c r="A141" s="159" t="s">
        <v>149</v>
      </c>
      <c r="B141" s="154" t="s">
        <v>150</v>
      </c>
      <c r="C141" s="154"/>
      <c r="D141" s="154"/>
      <c r="E141" s="154"/>
      <c r="F141" s="154"/>
      <c r="G141" s="160">
        <f>G142+G152</f>
        <v>1579.3579999999999</v>
      </c>
    </row>
    <row r="142" spans="1:7" ht="31.5" customHeight="1" x14ac:dyDescent="0.25">
      <c r="A142" s="176" t="s">
        <v>151</v>
      </c>
      <c r="B142" s="177" t="s">
        <v>152</v>
      </c>
      <c r="C142" s="178"/>
      <c r="D142" s="177"/>
      <c r="E142" s="177"/>
      <c r="F142" s="177"/>
      <c r="G142" s="181">
        <f>G143</f>
        <v>675.8</v>
      </c>
    </row>
    <row r="143" spans="1:7" ht="30" customHeight="1" x14ac:dyDescent="0.25">
      <c r="A143" s="179" t="s">
        <v>153</v>
      </c>
      <c r="B143" s="18" t="s">
        <v>154</v>
      </c>
      <c r="C143" s="18"/>
      <c r="D143" s="39"/>
      <c r="E143" s="39"/>
      <c r="F143" s="39"/>
      <c r="G143" s="180">
        <f>G144+G148</f>
        <v>675.8</v>
      </c>
    </row>
    <row r="144" spans="1:7" ht="15" x14ac:dyDescent="0.25">
      <c r="A144" s="43" t="s">
        <v>90</v>
      </c>
      <c r="B144" s="18" t="s">
        <v>154</v>
      </c>
      <c r="C144" s="39" t="s">
        <v>91</v>
      </c>
      <c r="D144" s="39"/>
      <c r="E144" s="39"/>
      <c r="F144" s="39"/>
      <c r="G144" s="202">
        <f>G145</f>
        <v>519</v>
      </c>
    </row>
    <row r="145" spans="1:7" ht="15" x14ac:dyDescent="0.2">
      <c r="A145" s="163" t="s">
        <v>92</v>
      </c>
      <c r="B145" s="18" t="s">
        <v>154</v>
      </c>
      <c r="C145" s="39" t="s">
        <v>91</v>
      </c>
      <c r="D145" s="39" t="s">
        <v>31</v>
      </c>
      <c r="E145" s="39"/>
      <c r="F145" s="39"/>
      <c r="G145" s="202">
        <f>G146</f>
        <v>519</v>
      </c>
    </row>
    <row r="146" spans="1:7" ht="15" x14ac:dyDescent="0.25">
      <c r="A146" s="19" t="s">
        <v>49</v>
      </c>
      <c r="B146" s="18" t="s">
        <v>154</v>
      </c>
      <c r="C146" s="39" t="s">
        <v>91</v>
      </c>
      <c r="D146" s="39" t="s">
        <v>31</v>
      </c>
      <c r="E146" s="39" t="s">
        <v>50</v>
      </c>
      <c r="F146" s="39"/>
      <c r="G146" s="202">
        <f>G147</f>
        <v>519</v>
      </c>
    </row>
    <row r="147" spans="1:7" ht="30" customHeight="1" x14ac:dyDescent="0.25">
      <c r="A147" s="43" t="s">
        <v>155</v>
      </c>
      <c r="B147" s="18" t="s">
        <v>154</v>
      </c>
      <c r="C147" s="39" t="s">
        <v>91</v>
      </c>
      <c r="D147" s="39" t="s">
        <v>31</v>
      </c>
      <c r="E147" s="39" t="s">
        <v>50</v>
      </c>
      <c r="F147" s="39" t="s">
        <v>53</v>
      </c>
      <c r="G147" s="202">
        <v>519</v>
      </c>
    </row>
    <row r="148" spans="1:7" ht="30" customHeight="1" x14ac:dyDescent="0.25">
      <c r="A148" s="20" t="s">
        <v>93</v>
      </c>
      <c r="B148" s="18" t="s">
        <v>154</v>
      </c>
      <c r="C148" s="39" t="s">
        <v>94</v>
      </c>
      <c r="D148" s="39"/>
      <c r="E148" s="39"/>
      <c r="F148" s="39"/>
      <c r="G148" s="180">
        <f>G149</f>
        <v>156.80000000000001</v>
      </c>
    </row>
    <row r="149" spans="1:7" ht="15" x14ac:dyDescent="0.2">
      <c r="A149" s="163" t="s">
        <v>92</v>
      </c>
      <c r="B149" s="18" t="s">
        <v>154</v>
      </c>
      <c r="C149" s="39" t="s">
        <v>94</v>
      </c>
      <c r="D149" s="39" t="s">
        <v>31</v>
      </c>
      <c r="E149" s="39"/>
      <c r="F149" s="39"/>
      <c r="G149" s="180">
        <f>G150</f>
        <v>156.80000000000001</v>
      </c>
    </row>
    <row r="150" spans="1:7" ht="15" x14ac:dyDescent="0.25">
      <c r="A150" s="19" t="s">
        <v>49</v>
      </c>
      <c r="B150" s="18" t="s">
        <v>154</v>
      </c>
      <c r="C150" s="39" t="s">
        <v>94</v>
      </c>
      <c r="D150" s="39" t="s">
        <v>31</v>
      </c>
      <c r="E150" s="39" t="s">
        <v>50</v>
      </c>
      <c r="F150" s="39"/>
      <c r="G150" s="180">
        <f>G151</f>
        <v>156.80000000000001</v>
      </c>
    </row>
    <row r="151" spans="1:7" ht="31.5" customHeight="1" x14ac:dyDescent="0.25">
      <c r="A151" s="43" t="s">
        <v>155</v>
      </c>
      <c r="B151" s="18" t="s">
        <v>154</v>
      </c>
      <c r="C151" s="39" t="s">
        <v>94</v>
      </c>
      <c r="D151" s="39" t="s">
        <v>31</v>
      </c>
      <c r="E151" s="39" t="s">
        <v>50</v>
      </c>
      <c r="F151" s="39" t="s">
        <v>53</v>
      </c>
      <c r="G151" s="180">
        <v>156.80000000000001</v>
      </c>
    </row>
    <row r="152" spans="1:7" ht="18" customHeight="1" x14ac:dyDescent="0.25">
      <c r="A152" s="176" t="s">
        <v>156</v>
      </c>
      <c r="B152" s="177" t="s">
        <v>157</v>
      </c>
      <c r="C152" s="177"/>
      <c r="D152" s="177"/>
      <c r="E152" s="177"/>
      <c r="F152" s="177"/>
      <c r="G152" s="181">
        <f>G153+G159</f>
        <v>903.55799999999999</v>
      </c>
    </row>
    <row r="153" spans="1:7" ht="15.75" customHeight="1" x14ac:dyDescent="0.25">
      <c r="A153" s="182" t="s">
        <v>158</v>
      </c>
      <c r="B153" s="155" t="s">
        <v>159</v>
      </c>
      <c r="C153" s="155"/>
      <c r="D153" s="155"/>
      <c r="E153" s="155"/>
      <c r="F153" s="155"/>
      <c r="G153" s="183">
        <f>G154</f>
        <v>1</v>
      </c>
    </row>
    <row r="154" spans="1:7" ht="30" customHeight="1" x14ac:dyDescent="0.25">
      <c r="A154" s="43" t="s">
        <v>160</v>
      </c>
      <c r="B154" s="18" t="s">
        <v>161</v>
      </c>
      <c r="C154" s="39"/>
      <c r="D154" s="39"/>
      <c r="E154" s="39"/>
      <c r="F154" s="39"/>
      <c r="G154" s="180">
        <f>G155</f>
        <v>1</v>
      </c>
    </row>
    <row r="155" spans="1:7" ht="15" customHeight="1" x14ac:dyDescent="0.25">
      <c r="A155" s="133" t="s">
        <v>162</v>
      </c>
      <c r="B155" s="18" t="s">
        <v>161</v>
      </c>
      <c r="C155" s="39" t="s">
        <v>163</v>
      </c>
      <c r="D155" s="39"/>
      <c r="E155" s="39"/>
      <c r="F155" s="39"/>
      <c r="G155" s="180">
        <f>G156</f>
        <v>1</v>
      </c>
    </row>
    <row r="156" spans="1:7" ht="16.5" customHeight="1" x14ac:dyDescent="0.2">
      <c r="A156" s="163" t="s">
        <v>92</v>
      </c>
      <c r="B156" s="18" t="s">
        <v>161</v>
      </c>
      <c r="C156" s="39" t="s">
        <v>163</v>
      </c>
      <c r="D156" s="39" t="s">
        <v>31</v>
      </c>
      <c r="E156" s="39"/>
      <c r="F156" s="39"/>
      <c r="G156" s="180">
        <f>G157</f>
        <v>1</v>
      </c>
    </row>
    <row r="157" spans="1:7" ht="15" customHeight="1" x14ac:dyDescent="0.25">
      <c r="A157" s="19" t="s">
        <v>49</v>
      </c>
      <c r="B157" s="18" t="s">
        <v>161</v>
      </c>
      <c r="C157" s="39" t="s">
        <v>163</v>
      </c>
      <c r="D157" s="39" t="s">
        <v>31</v>
      </c>
      <c r="E157" s="39" t="s">
        <v>50</v>
      </c>
      <c r="F157" s="39"/>
      <c r="G157" s="180">
        <f>G158</f>
        <v>1</v>
      </c>
    </row>
    <row r="158" spans="1:7" ht="13.5" customHeight="1" x14ac:dyDescent="0.25">
      <c r="A158" s="43" t="s">
        <v>58</v>
      </c>
      <c r="B158" s="18" t="s">
        <v>161</v>
      </c>
      <c r="C158" s="39" t="s">
        <v>163</v>
      </c>
      <c r="D158" s="39" t="s">
        <v>31</v>
      </c>
      <c r="E158" s="39" t="s">
        <v>50</v>
      </c>
      <c r="F158" s="39" t="s">
        <v>59</v>
      </c>
      <c r="G158" s="180">
        <v>1</v>
      </c>
    </row>
    <row r="159" spans="1:7" ht="30.75" customHeight="1" x14ac:dyDescent="0.25">
      <c r="A159" s="182" t="s">
        <v>164</v>
      </c>
      <c r="B159" s="184" t="s">
        <v>165</v>
      </c>
      <c r="C159" s="155"/>
      <c r="D159" s="155"/>
      <c r="E159" s="155"/>
      <c r="F159" s="155"/>
      <c r="G159" s="183">
        <f>G160+G174+G179+G169+G188</f>
        <v>902.55799999999999</v>
      </c>
    </row>
    <row r="160" spans="1:7" ht="29.25" customHeight="1" x14ac:dyDescent="0.2">
      <c r="A160" s="156" t="s">
        <v>166</v>
      </c>
      <c r="B160" s="185" t="s">
        <v>167</v>
      </c>
      <c r="C160" s="144"/>
      <c r="D160" s="186"/>
      <c r="E160" s="185"/>
      <c r="F160" s="185"/>
      <c r="G160" s="187">
        <f>G161+G165</f>
        <v>177.1</v>
      </c>
    </row>
    <row r="161" spans="1:7" ht="15" x14ac:dyDescent="0.2">
      <c r="A161" s="42" t="s">
        <v>90</v>
      </c>
      <c r="B161" s="188" t="s">
        <v>167</v>
      </c>
      <c r="C161" s="40">
        <v>121</v>
      </c>
      <c r="D161" s="189"/>
      <c r="E161" s="188"/>
      <c r="F161" s="188"/>
      <c r="G161" s="41">
        <f>G162</f>
        <v>136</v>
      </c>
    </row>
    <row r="162" spans="1:7" ht="15" x14ac:dyDescent="0.2">
      <c r="A162" s="163" t="s">
        <v>92</v>
      </c>
      <c r="B162" s="188" t="s">
        <v>167</v>
      </c>
      <c r="C162" s="40">
        <v>121</v>
      </c>
      <c r="D162" s="189">
        <v>853</v>
      </c>
      <c r="E162" s="188"/>
      <c r="F162" s="188"/>
      <c r="G162" s="41">
        <f>G163</f>
        <v>136</v>
      </c>
    </row>
    <row r="163" spans="1:7" ht="30" x14ac:dyDescent="0.2">
      <c r="A163" s="51" t="s">
        <v>166</v>
      </c>
      <c r="B163" s="188" t="s">
        <v>167</v>
      </c>
      <c r="C163" s="40">
        <v>121</v>
      </c>
      <c r="D163" s="189">
        <v>853</v>
      </c>
      <c r="E163" s="188" t="s">
        <v>53</v>
      </c>
      <c r="F163" s="188"/>
      <c r="G163" s="41">
        <f>G164</f>
        <v>136</v>
      </c>
    </row>
    <row r="164" spans="1:7" ht="29.25" customHeight="1" x14ac:dyDescent="0.2">
      <c r="A164" s="42" t="s">
        <v>168</v>
      </c>
      <c r="B164" s="188" t="s">
        <v>167</v>
      </c>
      <c r="C164" s="40">
        <v>121</v>
      </c>
      <c r="D164" s="190">
        <v>853</v>
      </c>
      <c r="E164" s="188" t="s">
        <v>53</v>
      </c>
      <c r="F164" s="188" t="s">
        <v>67</v>
      </c>
      <c r="G164" s="41">
        <v>136</v>
      </c>
    </row>
    <row r="165" spans="1:7" ht="45" customHeight="1" x14ac:dyDescent="0.25">
      <c r="A165" s="20" t="s">
        <v>93</v>
      </c>
      <c r="B165" s="188" t="s">
        <v>167</v>
      </c>
      <c r="C165" s="40">
        <v>129</v>
      </c>
      <c r="D165" s="40"/>
      <c r="E165" s="39"/>
      <c r="F165" s="39"/>
      <c r="G165" s="41">
        <f>G166</f>
        <v>41.1</v>
      </c>
    </row>
    <row r="166" spans="1:7" ht="17.25" customHeight="1" x14ac:dyDescent="0.2">
      <c r="A166" s="163" t="s">
        <v>92</v>
      </c>
      <c r="B166" s="188" t="s">
        <v>167</v>
      </c>
      <c r="C166" s="40">
        <v>129</v>
      </c>
      <c r="D166" s="40">
        <v>853</v>
      </c>
      <c r="E166" s="39"/>
      <c r="F166" s="39"/>
      <c r="G166" s="41">
        <f>G167</f>
        <v>41.1</v>
      </c>
    </row>
    <row r="167" spans="1:7" ht="15" x14ac:dyDescent="0.25">
      <c r="A167" s="20" t="s">
        <v>62</v>
      </c>
      <c r="B167" s="188" t="s">
        <v>167</v>
      </c>
      <c r="C167" s="40">
        <v>129</v>
      </c>
      <c r="D167" s="40">
        <v>853</v>
      </c>
      <c r="E167" s="39" t="s">
        <v>53</v>
      </c>
      <c r="F167" s="39"/>
      <c r="G167" s="41">
        <f>G168</f>
        <v>41.1</v>
      </c>
    </row>
    <row r="168" spans="1:7" ht="17.25" customHeight="1" x14ac:dyDescent="0.25">
      <c r="A168" s="20" t="s">
        <v>169</v>
      </c>
      <c r="B168" s="188" t="s">
        <v>167</v>
      </c>
      <c r="C168" s="40">
        <v>129</v>
      </c>
      <c r="D168" s="190">
        <v>853</v>
      </c>
      <c r="E168" s="188" t="s">
        <v>53</v>
      </c>
      <c r="F168" s="188" t="s">
        <v>67</v>
      </c>
      <c r="G168" s="41">
        <v>41.1</v>
      </c>
    </row>
    <row r="169" spans="1:7" ht="14.25" x14ac:dyDescent="0.2">
      <c r="A169" s="247" t="s">
        <v>275</v>
      </c>
      <c r="B169" s="248" t="s">
        <v>281</v>
      </c>
      <c r="C169" s="50"/>
      <c r="D169" s="249"/>
      <c r="E169" s="248"/>
      <c r="F169" s="248"/>
      <c r="G169" s="250">
        <f>G170</f>
        <v>24.923999999999999</v>
      </c>
    </row>
    <row r="170" spans="1:7" ht="17.25" customHeight="1" x14ac:dyDescent="0.25">
      <c r="A170" s="20" t="s">
        <v>274</v>
      </c>
      <c r="B170" s="188" t="s">
        <v>281</v>
      </c>
      <c r="C170" s="40">
        <v>880</v>
      </c>
      <c r="D170" s="190"/>
      <c r="E170" s="188"/>
      <c r="F170" s="188"/>
      <c r="G170" s="227">
        <f>G171</f>
        <v>24.923999999999999</v>
      </c>
    </row>
    <row r="171" spans="1:7" ht="17.25" customHeight="1" x14ac:dyDescent="0.2">
      <c r="A171" s="163" t="s">
        <v>92</v>
      </c>
      <c r="B171" s="188" t="s">
        <v>281</v>
      </c>
      <c r="C171" s="40">
        <v>880</v>
      </c>
      <c r="D171" s="190">
        <v>853</v>
      </c>
      <c r="E171" s="188"/>
      <c r="F171" s="188"/>
      <c r="G171" s="227">
        <f>G172</f>
        <v>24.923999999999999</v>
      </c>
    </row>
    <row r="172" spans="1:7" ht="17.25" customHeight="1" x14ac:dyDescent="0.25">
      <c r="A172" s="20" t="s">
        <v>49</v>
      </c>
      <c r="B172" s="188" t="s">
        <v>281</v>
      </c>
      <c r="C172" s="40">
        <v>880</v>
      </c>
      <c r="D172" s="190">
        <v>853</v>
      </c>
      <c r="E172" s="188" t="s">
        <v>50</v>
      </c>
      <c r="F172" s="188"/>
      <c r="G172" s="227">
        <f>G173</f>
        <v>24.923999999999999</v>
      </c>
    </row>
    <row r="173" spans="1:7" ht="17.25" customHeight="1" x14ac:dyDescent="0.25">
      <c r="A173" s="20" t="s">
        <v>275</v>
      </c>
      <c r="B173" s="188" t="s">
        <v>281</v>
      </c>
      <c r="C173" s="40">
        <v>880</v>
      </c>
      <c r="D173" s="190">
        <v>853</v>
      </c>
      <c r="E173" s="188" t="s">
        <v>50</v>
      </c>
      <c r="F173" s="188" t="s">
        <v>272</v>
      </c>
      <c r="G173" s="227">
        <v>24.923999999999999</v>
      </c>
    </row>
    <row r="174" spans="1:7" ht="45" x14ac:dyDescent="0.2">
      <c r="A174" s="191" t="s">
        <v>170</v>
      </c>
      <c r="B174" s="192" t="s">
        <v>171</v>
      </c>
      <c r="C174" s="144"/>
      <c r="D174" s="144"/>
      <c r="E174" s="145"/>
      <c r="F174" s="145"/>
      <c r="G174" s="226">
        <f>G175</f>
        <v>10.578000000000001</v>
      </c>
    </row>
    <row r="175" spans="1:7" ht="30" x14ac:dyDescent="0.25">
      <c r="A175" s="133" t="s">
        <v>97</v>
      </c>
      <c r="B175" s="18" t="s">
        <v>171</v>
      </c>
      <c r="C175" s="40">
        <v>244</v>
      </c>
      <c r="D175" s="40"/>
      <c r="E175" s="39"/>
      <c r="F175" s="39"/>
      <c r="G175" s="227">
        <f>G176</f>
        <v>10.578000000000001</v>
      </c>
    </row>
    <row r="176" spans="1:7" ht="15" x14ac:dyDescent="0.2">
      <c r="A176" s="163" t="s">
        <v>92</v>
      </c>
      <c r="B176" s="18" t="s">
        <v>171</v>
      </c>
      <c r="C176" s="40">
        <v>244</v>
      </c>
      <c r="D176" s="40">
        <v>853</v>
      </c>
      <c r="E176" s="39"/>
      <c r="F176" s="39"/>
      <c r="G176" s="227">
        <f>G177</f>
        <v>10.578000000000001</v>
      </c>
    </row>
    <row r="177" spans="1:14" ht="15" x14ac:dyDescent="0.2">
      <c r="A177" s="44" t="s">
        <v>70</v>
      </c>
      <c r="B177" s="18" t="s">
        <v>171</v>
      </c>
      <c r="C177" s="40">
        <v>244</v>
      </c>
      <c r="D177" s="40">
        <v>853</v>
      </c>
      <c r="E177" s="39" t="s">
        <v>71</v>
      </c>
      <c r="F177" s="39"/>
      <c r="G177" s="227">
        <f>G178</f>
        <v>10.578000000000001</v>
      </c>
    </row>
    <row r="178" spans="1:14" ht="15" x14ac:dyDescent="0.2">
      <c r="A178" s="44" t="s">
        <v>129</v>
      </c>
      <c r="B178" s="18" t="s">
        <v>171</v>
      </c>
      <c r="C178" s="40">
        <v>244</v>
      </c>
      <c r="D178" s="40">
        <v>853</v>
      </c>
      <c r="E178" s="39" t="s">
        <v>71</v>
      </c>
      <c r="F178" s="39" t="s">
        <v>67</v>
      </c>
      <c r="G178" s="227">
        <f>8.8+1.778</f>
        <v>10.578000000000001</v>
      </c>
    </row>
    <row r="179" spans="1:14" ht="57" x14ac:dyDescent="0.25">
      <c r="A179" s="206" t="s">
        <v>209</v>
      </c>
      <c r="B179" s="207" t="s">
        <v>175</v>
      </c>
      <c r="C179" s="50"/>
      <c r="D179" s="50"/>
      <c r="E179" s="52"/>
      <c r="F179" s="52"/>
      <c r="G179" s="260">
        <f>G183+G187</f>
        <v>132</v>
      </c>
      <c r="H179" s="54"/>
      <c r="I179" s="55"/>
      <c r="J179" s="55"/>
      <c r="K179" s="55"/>
      <c r="L179" s="55"/>
      <c r="M179" s="55"/>
      <c r="N179" s="55"/>
    </row>
    <row r="180" spans="1:14" x14ac:dyDescent="0.25">
      <c r="A180" s="170" t="s">
        <v>172</v>
      </c>
      <c r="B180" s="193" t="s">
        <v>175</v>
      </c>
      <c r="C180" s="53">
        <v>244</v>
      </c>
      <c r="D180" s="53"/>
      <c r="E180" s="39"/>
      <c r="F180" s="39"/>
      <c r="G180" s="171">
        <f>G181</f>
        <v>40</v>
      </c>
      <c r="H180" s="54"/>
      <c r="I180" s="55"/>
      <c r="J180" s="55"/>
      <c r="K180" s="55"/>
      <c r="L180" s="55"/>
      <c r="M180" s="55"/>
      <c r="N180" s="55"/>
    </row>
    <row r="181" spans="1:14" x14ac:dyDescent="0.25">
      <c r="A181" s="170" t="s">
        <v>92</v>
      </c>
      <c r="B181" s="193" t="s">
        <v>175</v>
      </c>
      <c r="C181" s="53">
        <v>244</v>
      </c>
      <c r="D181" s="53">
        <v>853</v>
      </c>
      <c r="E181" s="39"/>
      <c r="F181" s="39"/>
      <c r="G181" s="171">
        <f>G182</f>
        <v>40</v>
      </c>
      <c r="H181" s="54"/>
      <c r="I181" s="55"/>
      <c r="J181" s="55"/>
      <c r="K181" s="55"/>
      <c r="L181" s="55"/>
      <c r="M181" s="55"/>
      <c r="N181" s="55"/>
    </row>
    <row r="182" spans="1:14" x14ac:dyDescent="0.25">
      <c r="A182" s="170" t="s">
        <v>173</v>
      </c>
      <c r="B182" s="193" t="s">
        <v>175</v>
      </c>
      <c r="C182" s="53">
        <v>244</v>
      </c>
      <c r="D182" s="53">
        <v>853</v>
      </c>
      <c r="E182" s="39" t="s">
        <v>55</v>
      </c>
      <c r="F182" s="39"/>
      <c r="G182" s="171">
        <f>G183</f>
        <v>40</v>
      </c>
      <c r="H182" s="54"/>
      <c r="I182" s="55"/>
      <c r="J182" s="55"/>
      <c r="K182" s="55"/>
      <c r="L182" s="55"/>
      <c r="M182" s="55"/>
      <c r="N182" s="55"/>
    </row>
    <row r="183" spans="1:14" x14ac:dyDescent="0.25">
      <c r="A183" s="170" t="s">
        <v>174</v>
      </c>
      <c r="B183" s="193" t="s">
        <v>175</v>
      </c>
      <c r="C183" s="53">
        <v>244</v>
      </c>
      <c r="D183" s="53">
        <v>853</v>
      </c>
      <c r="E183" s="39" t="s">
        <v>55</v>
      </c>
      <c r="F183" s="39" t="s">
        <v>69</v>
      </c>
      <c r="G183" s="171">
        <v>40</v>
      </c>
      <c r="H183" s="54"/>
      <c r="I183" s="55"/>
      <c r="J183" s="55"/>
      <c r="K183" s="55"/>
      <c r="L183" s="55"/>
      <c r="M183" s="55"/>
      <c r="N183" s="55"/>
    </row>
    <row r="184" spans="1:14" x14ac:dyDescent="0.25">
      <c r="A184" s="170" t="s">
        <v>106</v>
      </c>
      <c r="B184" s="193" t="s">
        <v>175</v>
      </c>
      <c r="C184" s="53">
        <v>247</v>
      </c>
      <c r="D184" s="53"/>
      <c r="E184" s="39"/>
      <c r="F184" s="39"/>
      <c r="G184" s="171">
        <f>G185</f>
        <v>92</v>
      </c>
      <c r="H184" s="54"/>
      <c r="I184" s="55"/>
      <c r="J184" s="55"/>
      <c r="K184" s="55"/>
      <c r="L184" s="55"/>
      <c r="M184" s="55"/>
      <c r="N184" s="55"/>
    </row>
    <row r="185" spans="1:14" x14ac:dyDescent="0.25">
      <c r="A185" s="170" t="s">
        <v>92</v>
      </c>
      <c r="B185" s="193" t="s">
        <v>175</v>
      </c>
      <c r="C185" s="53">
        <v>247</v>
      </c>
      <c r="D185" s="53">
        <v>853</v>
      </c>
      <c r="E185" s="39"/>
      <c r="F185" s="39"/>
      <c r="G185" s="171">
        <f>G186</f>
        <v>92</v>
      </c>
      <c r="H185" s="54"/>
      <c r="I185" s="55"/>
      <c r="J185" s="55"/>
      <c r="K185" s="55"/>
      <c r="L185" s="55"/>
      <c r="M185" s="55"/>
      <c r="N185" s="55"/>
    </row>
    <row r="186" spans="1:14" x14ac:dyDescent="0.25">
      <c r="A186" s="170" t="s">
        <v>173</v>
      </c>
      <c r="B186" s="193" t="s">
        <v>175</v>
      </c>
      <c r="C186" s="53">
        <v>247</v>
      </c>
      <c r="D186" s="53">
        <v>853</v>
      </c>
      <c r="E186" s="39" t="s">
        <v>55</v>
      </c>
      <c r="F186" s="39"/>
      <c r="G186" s="171">
        <f>G187</f>
        <v>92</v>
      </c>
      <c r="H186" s="54"/>
      <c r="I186" s="55"/>
      <c r="J186" s="55"/>
      <c r="K186" s="55"/>
      <c r="L186" s="55"/>
      <c r="M186" s="55"/>
      <c r="N186" s="55"/>
    </row>
    <row r="187" spans="1:14" x14ac:dyDescent="0.25">
      <c r="A187" s="170" t="s">
        <v>174</v>
      </c>
      <c r="B187" s="193" t="s">
        <v>175</v>
      </c>
      <c r="C187" s="53">
        <v>247</v>
      </c>
      <c r="D187" s="53">
        <v>853</v>
      </c>
      <c r="E187" s="39" t="s">
        <v>55</v>
      </c>
      <c r="F187" s="39" t="s">
        <v>69</v>
      </c>
      <c r="G187" s="171">
        <v>92</v>
      </c>
      <c r="H187" s="54"/>
      <c r="I187" s="55"/>
      <c r="J187" s="55"/>
      <c r="K187" s="55"/>
      <c r="L187" s="55"/>
      <c r="M187" s="55"/>
      <c r="N187" s="55"/>
    </row>
    <row r="188" spans="1:14" ht="57" x14ac:dyDescent="0.25">
      <c r="A188" s="206" t="s">
        <v>283</v>
      </c>
      <c r="B188" s="207" t="s">
        <v>284</v>
      </c>
      <c r="C188" s="50">
        <v>244</v>
      </c>
      <c r="D188" s="50"/>
      <c r="E188" s="52"/>
      <c r="F188" s="52"/>
      <c r="G188" s="250">
        <f>G189</f>
        <v>557.95600000000002</v>
      </c>
      <c r="H188" s="54"/>
      <c r="I188" s="55"/>
      <c r="J188" s="55"/>
      <c r="K188" s="55"/>
      <c r="L188" s="55"/>
      <c r="M188" s="55"/>
      <c r="N188" s="55"/>
    </row>
    <row r="189" spans="1:14" x14ac:dyDescent="0.25">
      <c r="A189" s="170" t="s">
        <v>172</v>
      </c>
      <c r="B189" s="193" t="s">
        <v>284</v>
      </c>
      <c r="C189" s="53">
        <v>244</v>
      </c>
      <c r="D189" s="53"/>
      <c r="E189" s="39"/>
      <c r="F189" s="39"/>
      <c r="G189" s="259">
        <f>G190</f>
        <v>557.95600000000002</v>
      </c>
      <c r="H189" s="54"/>
      <c r="I189" s="55"/>
      <c r="J189" s="55"/>
      <c r="K189" s="55"/>
      <c r="L189" s="55"/>
      <c r="M189" s="55"/>
      <c r="N189" s="55"/>
    </row>
    <row r="190" spans="1:14" x14ac:dyDescent="0.25">
      <c r="A190" s="170" t="s">
        <v>92</v>
      </c>
      <c r="B190" s="193" t="s">
        <v>285</v>
      </c>
      <c r="C190" s="53">
        <v>244</v>
      </c>
      <c r="D190" s="53">
        <v>853</v>
      </c>
      <c r="E190" s="39"/>
      <c r="F190" s="39"/>
      <c r="G190" s="259">
        <f>G191</f>
        <v>557.95600000000002</v>
      </c>
      <c r="H190" s="54"/>
      <c r="I190" s="55"/>
      <c r="J190" s="55"/>
      <c r="K190" s="55"/>
      <c r="L190" s="55"/>
      <c r="M190" s="55"/>
      <c r="N190" s="55"/>
    </row>
    <row r="191" spans="1:14" x14ac:dyDescent="0.25">
      <c r="A191" s="170" t="s">
        <v>173</v>
      </c>
      <c r="B191" s="193" t="s">
        <v>286</v>
      </c>
      <c r="C191" s="53">
        <v>244</v>
      </c>
      <c r="D191" s="53">
        <v>853</v>
      </c>
      <c r="E191" s="39" t="s">
        <v>55</v>
      </c>
      <c r="F191" s="39"/>
      <c r="G191" s="259">
        <f>G192</f>
        <v>557.95600000000002</v>
      </c>
      <c r="H191" s="54"/>
      <c r="I191" s="55"/>
      <c r="J191" s="55"/>
      <c r="K191" s="55"/>
      <c r="L191" s="55"/>
      <c r="M191" s="55"/>
      <c r="N191" s="55"/>
    </row>
    <row r="192" spans="1:14" x14ac:dyDescent="0.25">
      <c r="A192" s="170" t="s">
        <v>174</v>
      </c>
      <c r="B192" s="193" t="s">
        <v>287</v>
      </c>
      <c r="C192" s="53">
        <v>244</v>
      </c>
      <c r="D192" s="53">
        <v>853</v>
      </c>
      <c r="E192" s="39" t="s">
        <v>55</v>
      </c>
      <c r="F192" s="39" t="s">
        <v>69</v>
      </c>
      <c r="G192" s="259">
        <v>557.95600000000002</v>
      </c>
      <c r="H192" s="54"/>
      <c r="I192" s="55"/>
      <c r="J192" s="55"/>
      <c r="K192" s="55"/>
      <c r="L192" s="55"/>
      <c r="M192" s="55"/>
      <c r="N192" s="55"/>
    </row>
    <row r="193" spans="1:7" ht="18.75" customHeight="1" x14ac:dyDescent="0.2">
      <c r="A193" s="206" t="s">
        <v>254</v>
      </c>
      <c r="B193" s="207" t="s">
        <v>251</v>
      </c>
      <c r="C193" s="50" t="s">
        <v>5</v>
      </c>
      <c r="D193" s="50"/>
      <c r="E193" s="52" t="s">
        <v>123</v>
      </c>
      <c r="F193" s="52" t="s">
        <v>255</v>
      </c>
      <c r="G193" s="208">
        <f>G198</f>
        <v>132.5</v>
      </c>
    </row>
    <row r="194" spans="1:7" ht="18.75" customHeight="1" x14ac:dyDescent="0.2">
      <c r="A194" s="44" t="s">
        <v>78</v>
      </c>
      <c r="B194" s="193" t="s">
        <v>251</v>
      </c>
      <c r="C194" s="209" t="s">
        <v>5</v>
      </c>
      <c r="D194" s="53"/>
      <c r="E194" s="39"/>
      <c r="F194" s="39"/>
      <c r="G194" s="164">
        <f>G198</f>
        <v>132.5</v>
      </c>
    </row>
    <row r="195" spans="1:7" ht="30" x14ac:dyDescent="0.2">
      <c r="A195" s="44" t="s">
        <v>256</v>
      </c>
      <c r="B195" s="18" t="s">
        <v>148</v>
      </c>
      <c r="C195" s="209" t="s">
        <v>5</v>
      </c>
      <c r="D195" s="40"/>
      <c r="E195" s="39"/>
      <c r="F195" s="39"/>
      <c r="G195" s="41">
        <f>G198</f>
        <v>132.5</v>
      </c>
    </row>
    <row r="196" spans="1:7" ht="15" x14ac:dyDescent="0.2">
      <c r="A196" s="44" t="s">
        <v>257</v>
      </c>
      <c r="B196" s="18" t="s">
        <v>148</v>
      </c>
      <c r="C196" s="40">
        <v>300</v>
      </c>
      <c r="D196" s="40">
        <v>853</v>
      </c>
      <c r="E196" s="39"/>
      <c r="F196" s="39"/>
      <c r="G196" s="41">
        <f>G198</f>
        <v>132.5</v>
      </c>
    </row>
    <row r="197" spans="1:7" ht="30" x14ac:dyDescent="0.2">
      <c r="A197" s="44" t="s">
        <v>258</v>
      </c>
      <c r="B197" s="18" t="s">
        <v>148</v>
      </c>
      <c r="C197" s="40">
        <v>320</v>
      </c>
      <c r="D197" s="40">
        <v>853</v>
      </c>
      <c r="E197" s="39" t="s">
        <v>123</v>
      </c>
      <c r="F197" s="39"/>
      <c r="G197" s="41">
        <f>G198</f>
        <v>132.5</v>
      </c>
    </row>
    <row r="198" spans="1:7" ht="30" x14ac:dyDescent="0.2">
      <c r="A198" s="44" t="s">
        <v>218</v>
      </c>
      <c r="B198" s="18" t="s">
        <v>148</v>
      </c>
      <c r="C198" s="40">
        <v>321</v>
      </c>
      <c r="D198" s="40">
        <v>853</v>
      </c>
      <c r="E198" s="39" t="s">
        <v>123</v>
      </c>
      <c r="F198" s="39" t="s">
        <v>50</v>
      </c>
      <c r="G198" s="41">
        <v>132.5</v>
      </c>
    </row>
    <row r="199" spans="1:7" x14ac:dyDescent="0.25">
      <c r="A199" s="157" t="s">
        <v>176</v>
      </c>
      <c r="B199" s="158"/>
      <c r="C199" s="158"/>
      <c r="D199" s="158"/>
      <c r="E199" s="158"/>
      <c r="F199" s="158"/>
      <c r="G199" s="234">
        <f>G11+G77+G84+G99+G134+G193+G141</f>
        <v>7318.6409000000003</v>
      </c>
    </row>
  </sheetData>
  <mergeCells count="4">
    <mergeCell ref="A7:G7"/>
    <mergeCell ref="A8:G8"/>
    <mergeCell ref="A2:G2"/>
    <mergeCell ref="C4:G4"/>
  </mergeCells>
  <pageMargins left="0.7" right="0.7" top="0.75" bottom="0.75" header="0.3" footer="0.3"/>
  <pageSetup paperSize="9" scale="71" orientation="portrait" r:id="rId1"/>
  <colBreaks count="1" manualBreakCount="1">
    <brk id="7" max="15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H118"/>
  <sheetViews>
    <sheetView view="pageBreakPreview" topLeftCell="A106" zoomScaleSheetLayoutView="130" workbookViewId="0">
      <selection activeCell="H67" sqref="H67"/>
    </sheetView>
  </sheetViews>
  <sheetFormatPr defaultRowHeight="12.75" x14ac:dyDescent="0.2"/>
  <cols>
    <col min="1" max="1" width="5" style="1" customWidth="1"/>
    <col min="2" max="2" width="46.5703125" style="1" customWidth="1"/>
    <col min="3" max="3" width="7.5703125" style="3" customWidth="1"/>
    <col min="4" max="4" width="7" style="1" customWidth="1"/>
    <col min="5" max="5" width="6.42578125" style="1" customWidth="1"/>
    <col min="6" max="6" width="13.28515625" style="1" customWidth="1"/>
    <col min="7" max="7" width="7.85546875" style="1" customWidth="1"/>
    <col min="8" max="8" width="11.42578125" style="1" bestFit="1" customWidth="1"/>
    <col min="9" max="256" width="9.140625" style="1"/>
    <col min="257" max="257" width="5" style="1" customWidth="1"/>
    <col min="258" max="258" width="46.5703125" style="1" customWidth="1"/>
    <col min="259" max="259" width="7.5703125" style="1" customWidth="1"/>
    <col min="260" max="260" width="7" style="1" customWidth="1"/>
    <col min="261" max="261" width="6.42578125" style="1" customWidth="1"/>
    <col min="262" max="262" width="13.28515625" style="1" customWidth="1"/>
    <col min="263" max="263" width="7.85546875" style="1" customWidth="1"/>
    <col min="264" max="264" width="10.42578125" style="1" bestFit="1" customWidth="1"/>
    <col min="265" max="512" width="9.140625" style="1"/>
    <col min="513" max="513" width="5" style="1" customWidth="1"/>
    <col min="514" max="514" width="46.5703125" style="1" customWidth="1"/>
    <col min="515" max="515" width="7.5703125" style="1" customWidth="1"/>
    <col min="516" max="516" width="7" style="1" customWidth="1"/>
    <col min="517" max="517" width="6.42578125" style="1" customWidth="1"/>
    <col min="518" max="518" width="13.28515625" style="1" customWidth="1"/>
    <col min="519" max="519" width="7.85546875" style="1" customWidth="1"/>
    <col min="520" max="520" width="10.42578125" style="1" bestFit="1" customWidth="1"/>
    <col min="521" max="768" width="9.140625" style="1"/>
    <col min="769" max="769" width="5" style="1" customWidth="1"/>
    <col min="770" max="770" width="46.5703125" style="1" customWidth="1"/>
    <col min="771" max="771" width="7.5703125" style="1" customWidth="1"/>
    <col min="772" max="772" width="7" style="1" customWidth="1"/>
    <col min="773" max="773" width="6.42578125" style="1" customWidth="1"/>
    <col min="774" max="774" width="13.28515625" style="1" customWidth="1"/>
    <col min="775" max="775" width="7.85546875" style="1" customWidth="1"/>
    <col min="776" max="776" width="10.42578125" style="1" bestFit="1" customWidth="1"/>
    <col min="777" max="1024" width="9.140625" style="1"/>
    <col min="1025" max="1025" width="5" style="1" customWidth="1"/>
    <col min="1026" max="1026" width="46.5703125" style="1" customWidth="1"/>
    <col min="1027" max="1027" width="7.5703125" style="1" customWidth="1"/>
    <col min="1028" max="1028" width="7" style="1" customWidth="1"/>
    <col min="1029" max="1029" width="6.42578125" style="1" customWidth="1"/>
    <col min="1030" max="1030" width="13.28515625" style="1" customWidth="1"/>
    <col min="1031" max="1031" width="7.85546875" style="1" customWidth="1"/>
    <col min="1032" max="1032" width="10.42578125" style="1" bestFit="1" customWidth="1"/>
    <col min="1033" max="1280" width="9.140625" style="1"/>
    <col min="1281" max="1281" width="5" style="1" customWidth="1"/>
    <col min="1282" max="1282" width="46.5703125" style="1" customWidth="1"/>
    <col min="1283" max="1283" width="7.5703125" style="1" customWidth="1"/>
    <col min="1284" max="1284" width="7" style="1" customWidth="1"/>
    <col min="1285" max="1285" width="6.42578125" style="1" customWidth="1"/>
    <col min="1286" max="1286" width="13.28515625" style="1" customWidth="1"/>
    <col min="1287" max="1287" width="7.85546875" style="1" customWidth="1"/>
    <col min="1288" max="1288" width="10.42578125" style="1" bestFit="1" customWidth="1"/>
    <col min="1289" max="1536" width="9.140625" style="1"/>
    <col min="1537" max="1537" width="5" style="1" customWidth="1"/>
    <col min="1538" max="1538" width="46.5703125" style="1" customWidth="1"/>
    <col min="1539" max="1539" width="7.5703125" style="1" customWidth="1"/>
    <col min="1540" max="1540" width="7" style="1" customWidth="1"/>
    <col min="1541" max="1541" width="6.42578125" style="1" customWidth="1"/>
    <col min="1542" max="1542" width="13.28515625" style="1" customWidth="1"/>
    <col min="1543" max="1543" width="7.85546875" style="1" customWidth="1"/>
    <col min="1544" max="1544" width="10.42578125" style="1" bestFit="1" customWidth="1"/>
    <col min="1545" max="1792" width="9.140625" style="1"/>
    <col min="1793" max="1793" width="5" style="1" customWidth="1"/>
    <col min="1794" max="1794" width="46.5703125" style="1" customWidth="1"/>
    <col min="1795" max="1795" width="7.5703125" style="1" customWidth="1"/>
    <col min="1796" max="1796" width="7" style="1" customWidth="1"/>
    <col min="1797" max="1797" width="6.42578125" style="1" customWidth="1"/>
    <col min="1798" max="1798" width="13.28515625" style="1" customWidth="1"/>
    <col min="1799" max="1799" width="7.85546875" style="1" customWidth="1"/>
    <col min="1800" max="1800" width="10.42578125" style="1" bestFit="1" customWidth="1"/>
    <col min="1801" max="2048" width="9.140625" style="1"/>
    <col min="2049" max="2049" width="5" style="1" customWidth="1"/>
    <col min="2050" max="2050" width="46.5703125" style="1" customWidth="1"/>
    <col min="2051" max="2051" width="7.5703125" style="1" customWidth="1"/>
    <col min="2052" max="2052" width="7" style="1" customWidth="1"/>
    <col min="2053" max="2053" width="6.42578125" style="1" customWidth="1"/>
    <col min="2054" max="2054" width="13.28515625" style="1" customWidth="1"/>
    <col min="2055" max="2055" width="7.85546875" style="1" customWidth="1"/>
    <col min="2056" max="2056" width="10.42578125" style="1" bestFit="1" customWidth="1"/>
    <col min="2057" max="2304" width="9.140625" style="1"/>
    <col min="2305" max="2305" width="5" style="1" customWidth="1"/>
    <col min="2306" max="2306" width="46.5703125" style="1" customWidth="1"/>
    <col min="2307" max="2307" width="7.5703125" style="1" customWidth="1"/>
    <col min="2308" max="2308" width="7" style="1" customWidth="1"/>
    <col min="2309" max="2309" width="6.42578125" style="1" customWidth="1"/>
    <col min="2310" max="2310" width="13.28515625" style="1" customWidth="1"/>
    <col min="2311" max="2311" width="7.85546875" style="1" customWidth="1"/>
    <col min="2312" max="2312" width="10.42578125" style="1" bestFit="1" customWidth="1"/>
    <col min="2313" max="2560" width="9.140625" style="1"/>
    <col min="2561" max="2561" width="5" style="1" customWidth="1"/>
    <col min="2562" max="2562" width="46.5703125" style="1" customWidth="1"/>
    <col min="2563" max="2563" width="7.5703125" style="1" customWidth="1"/>
    <col min="2564" max="2564" width="7" style="1" customWidth="1"/>
    <col min="2565" max="2565" width="6.42578125" style="1" customWidth="1"/>
    <col min="2566" max="2566" width="13.28515625" style="1" customWidth="1"/>
    <col min="2567" max="2567" width="7.85546875" style="1" customWidth="1"/>
    <col min="2568" max="2568" width="10.42578125" style="1" bestFit="1" customWidth="1"/>
    <col min="2569" max="2816" width="9.140625" style="1"/>
    <col min="2817" max="2817" width="5" style="1" customWidth="1"/>
    <col min="2818" max="2818" width="46.5703125" style="1" customWidth="1"/>
    <col min="2819" max="2819" width="7.5703125" style="1" customWidth="1"/>
    <col min="2820" max="2820" width="7" style="1" customWidth="1"/>
    <col min="2821" max="2821" width="6.42578125" style="1" customWidth="1"/>
    <col min="2822" max="2822" width="13.28515625" style="1" customWidth="1"/>
    <col min="2823" max="2823" width="7.85546875" style="1" customWidth="1"/>
    <col min="2824" max="2824" width="10.42578125" style="1" bestFit="1" customWidth="1"/>
    <col min="2825" max="3072" width="9.140625" style="1"/>
    <col min="3073" max="3073" width="5" style="1" customWidth="1"/>
    <col min="3074" max="3074" width="46.5703125" style="1" customWidth="1"/>
    <col min="3075" max="3075" width="7.5703125" style="1" customWidth="1"/>
    <col min="3076" max="3076" width="7" style="1" customWidth="1"/>
    <col min="3077" max="3077" width="6.42578125" style="1" customWidth="1"/>
    <col min="3078" max="3078" width="13.28515625" style="1" customWidth="1"/>
    <col min="3079" max="3079" width="7.85546875" style="1" customWidth="1"/>
    <col min="3080" max="3080" width="10.42578125" style="1" bestFit="1" customWidth="1"/>
    <col min="3081" max="3328" width="9.140625" style="1"/>
    <col min="3329" max="3329" width="5" style="1" customWidth="1"/>
    <col min="3330" max="3330" width="46.5703125" style="1" customWidth="1"/>
    <col min="3331" max="3331" width="7.5703125" style="1" customWidth="1"/>
    <col min="3332" max="3332" width="7" style="1" customWidth="1"/>
    <col min="3333" max="3333" width="6.42578125" style="1" customWidth="1"/>
    <col min="3334" max="3334" width="13.28515625" style="1" customWidth="1"/>
    <col min="3335" max="3335" width="7.85546875" style="1" customWidth="1"/>
    <col min="3336" max="3336" width="10.42578125" style="1" bestFit="1" customWidth="1"/>
    <col min="3337" max="3584" width="9.140625" style="1"/>
    <col min="3585" max="3585" width="5" style="1" customWidth="1"/>
    <col min="3586" max="3586" width="46.5703125" style="1" customWidth="1"/>
    <col min="3587" max="3587" width="7.5703125" style="1" customWidth="1"/>
    <col min="3588" max="3588" width="7" style="1" customWidth="1"/>
    <col min="3589" max="3589" width="6.42578125" style="1" customWidth="1"/>
    <col min="3590" max="3590" width="13.28515625" style="1" customWidth="1"/>
    <col min="3591" max="3591" width="7.85546875" style="1" customWidth="1"/>
    <col min="3592" max="3592" width="10.42578125" style="1" bestFit="1" customWidth="1"/>
    <col min="3593" max="3840" width="9.140625" style="1"/>
    <col min="3841" max="3841" width="5" style="1" customWidth="1"/>
    <col min="3842" max="3842" width="46.5703125" style="1" customWidth="1"/>
    <col min="3843" max="3843" width="7.5703125" style="1" customWidth="1"/>
    <col min="3844" max="3844" width="7" style="1" customWidth="1"/>
    <col min="3845" max="3845" width="6.42578125" style="1" customWidth="1"/>
    <col min="3846" max="3846" width="13.28515625" style="1" customWidth="1"/>
    <col min="3847" max="3847" width="7.85546875" style="1" customWidth="1"/>
    <col min="3848" max="3848" width="10.42578125" style="1" bestFit="1" customWidth="1"/>
    <col min="3849" max="4096" width="9.140625" style="1"/>
    <col min="4097" max="4097" width="5" style="1" customWidth="1"/>
    <col min="4098" max="4098" width="46.5703125" style="1" customWidth="1"/>
    <col min="4099" max="4099" width="7.5703125" style="1" customWidth="1"/>
    <col min="4100" max="4100" width="7" style="1" customWidth="1"/>
    <col min="4101" max="4101" width="6.42578125" style="1" customWidth="1"/>
    <col min="4102" max="4102" width="13.28515625" style="1" customWidth="1"/>
    <col min="4103" max="4103" width="7.85546875" style="1" customWidth="1"/>
    <col min="4104" max="4104" width="10.42578125" style="1" bestFit="1" customWidth="1"/>
    <col min="4105" max="4352" width="9.140625" style="1"/>
    <col min="4353" max="4353" width="5" style="1" customWidth="1"/>
    <col min="4354" max="4354" width="46.5703125" style="1" customWidth="1"/>
    <col min="4355" max="4355" width="7.5703125" style="1" customWidth="1"/>
    <col min="4356" max="4356" width="7" style="1" customWidth="1"/>
    <col min="4357" max="4357" width="6.42578125" style="1" customWidth="1"/>
    <col min="4358" max="4358" width="13.28515625" style="1" customWidth="1"/>
    <col min="4359" max="4359" width="7.85546875" style="1" customWidth="1"/>
    <col min="4360" max="4360" width="10.42578125" style="1" bestFit="1" customWidth="1"/>
    <col min="4361" max="4608" width="9.140625" style="1"/>
    <col min="4609" max="4609" width="5" style="1" customWidth="1"/>
    <col min="4610" max="4610" width="46.5703125" style="1" customWidth="1"/>
    <col min="4611" max="4611" width="7.5703125" style="1" customWidth="1"/>
    <col min="4612" max="4612" width="7" style="1" customWidth="1"/>
    <col min="4613" max="4613" width="6.42578125" style="1" customWidth="1"/>
    <col min="4614" max="4614" width="13.28515625" style="1" customWidth="1"/>
    <col min="4615" max="4615" width="7.85546875" style="1" customWidth="1"/>
    <col min="4616" max="4616" width="10.42578125" style="1" bestFit="1" customWidth="1"/>
    <col min="4617" max="4864" width="9.140625" style="1"/>
    <col min="4865" max="4865" width="5" style="1" customWidth="1"/>
    <col min="4866" max="4866" width="46.5703125" style="1" customWidth="1"/>
    <col min="4867" max="4867" width="7.5703125" style="1" customWidth="1"/>
    <col min="4868" max="4868" width="7" style="1" customWidth="1"/>
    <col min="4869" max="4869" width="6.42578125" style="1" customWidth="1"/>
    <col min="4870" max="4870" width="13.28515625" style="1" customWidth="1"/>
    <col min="4871" max="4871" width="7.85546875" style="1" customWidth="1"/>
    <col min="4872" max="4872" width="10.42578125" style="1" bestFit="1" customWidth="1"/>
    <col min="4873" max="5120" width="9.140625" style="1"/>
    <col min="5121" max="5121" width="5" style="1" customWidth="1"/>
    <col min="5122" max="5122" width="46.5703125" style="1" customWidth="1"/>
    <col min="5123" max="5123" width="7.5703125" style="1" customWidth="1"/>
    <col min="5124" max="5124" width="7" style="1" customWidth="1"/>
    <col min="5125" max="5125" width="6.42578125" style="1" customWidth="1"/>
    <col min="5126" max="5126" width="13.28515625" style="1" customWidth="1"/>
    <col min="5127" max="5127" width="7.85546875" style="1" customWidth="1"/>
    <col min="5128" max="5128" width="10.42578125" style="1" bestFit="1" customWidth="1"/>
    <col min="5129" max="5376" width="9.140625" style="1"/>
    <col min="5377" max="5377" width="5" style="1" customWidth="1"/>
    <col min="5378" max="5378" width="46.5703125" style="1" customWidth="1"/>
    <col min="5379" max="5379" width="7.5703125" style="1" customWidth="1"/>
    <col min="5380" max="5380" width="7" style="1" customWidth="1"/>
    <col min="5381" max="5381" width="6.42578125" style="1" customWidth="1"/>
    <col min="5382" max="5382" width="13.28515625" style="1" customWidth="1"/>
    <col min="5383" max="5383" width="7.85546875" style="1" customWidth="1"/>
    <col min="5384" max="5384" width="10.42578125" style="1" bestFit="1" customWidth="1"/>
    <col min="5385" max="5632" width="9.140625" style="1"/>
    <col min="5633" max="5633" width="5" style="1" customWidth="1"/>
    <col min="5634" max="5634" width="46.5703125" style="1" customWidth="1"/>
    <col min="5635" max="5635" width="7.5703125" style="1" customWidth="1"/>
    <col min="5636" max="5636" width="7" style="1" customWidth="1"/>
    <col min="5637" max="5637" width="6.42578125" style="1" customWidth="1"/>
    <col min="5638" max="5638" width="13.28515625" style="1" customWidth="1"/>
    <col min="5639" max="5639" width="7.85546875" style="1" customWidth="1"/>
    <col min="5640" max="5640" width="10.42578125" style="1" bestFit="1" customWidth="1"/>
    <col min="5641" max="5888" width="9.140625" style="1"/>
    <col min="5889" max="5889" width="5" style="1" customWidth="1"/>
    <col min="5890" max="5890" width="46.5703125" style="1" customWidth="1"/>
    <col min="5891" max="5891" width="7.5703125" style="1" customWidth="1"/>
    <col min="5892" max="5892" width="7" style="1" customWidth="1"/>
    <col min="5893" max="5893" width="6.42578125" style="1" customWidth="1"/>
    <col min="5894" max="5894" width="13.28515625" style="1" customWidth="1"/>
    <col min="5895" max="5895" width="7.85546875" style="1" customWidth="1"/>
    <col min="5896" max="5896" width="10.42578125" style="1" bestFit="1" customWidth="1"/>
    <col min="5897" max="6144" width="9.140625" style="1"/>
    <col min="6145" max="6145" width="5" style="1" customWidth="1"/>
    <col min="6146" max="6146" width="46.5703125" style="1" customWidth="1"/>
    <col min="6147" max="6147" width="7.5703125" style="1" customWidth="1"/>
    <col min="6148" max="6148" width="7" style="1" customWidth="1"/>
    <col min="6149" max="6149" width="6.42578125" style="1" customWidth="1"/>
    <col min="6150" max="6150" width="13.28515625" style="1" customWidth="1"/>
    <col min="6151" max="6151" width="7.85546875" style="1" customWidth="1"/>
    <col min="6152" max="6152" width="10.42578125" style="1" bestFit="1" customWidth="1"/>
    <col min="6153" max="6400" width="9.140625" style="1"/>
    <col min="6401" max="6401" width="5" style="1" customWidth="1"/>
    <col min="6402" max="6402" width="46.5703125" style="1" customWidth="1"/>
    <col min="6403" max="6403" width="7.5703125" style="1" customWidth="1"/>
    <col min="6404" max="6404" width="7" style="1" customWidth="1"/>
    <col min="6405" max="6405" width="6.42578125" style="1" customWidth="1"/>
    <col min="6406" max="6406" width="13.28515625" style="1" customWidth="1"/>
    <col min="6407" max="6407" width="7.85546875" style="1" customWidth="1"/>
    <col min="6408" max="6408" width="10.42578125" style="1" bestFit="1" customWidth="1"/>
    <col min="6409" max="6656" width="9.140625" style="1"/>
    <col min="6657" max="6657" width="5" style="1" customWidth="1"/>
    <col min="6658" max="6658" width="46.5703125" style="1" customWidth="1"/>
    <col min="6659" max="6659" width="7.5703125" style="1" customWidth="1"/>
    <col min="6660" max="6660" width="7" style="1" customWidth="1"/>
    <col min="6661" max="6661" width="6.42578125" style="1" customWidth="1"/>
    <col min="6662" max="6662" width="13.28515625" style="1" customWidth="1"/>
    <col min="6663" max="6663" width="7.85546875" style="1" customWidth="1"/>
    <col min="6664" max="6664" width="10.42578125" style="1" bestFit="1" customWidth="1"/>
    <col min="6665" max="6912" width="9.140625" style="1"/>
    <col min="6913" max="6913" width="5" style="1" customWidth="1"/>
    <col min="6914" max="6914" width="46.5703125" style="1" customWidth="1"/>
    <col min="6915" max="6915" width="7.5703125" style="1" customWidth="1"/>
    <col min="6916" max="6916" width="7" style="1" customWidth="1"/>
    <col min="6917" max="6917" width="6.42578125" style="1" customWidth="1"/>
    <col min="6918" max="6918" width="13.28515625" style="1" customWidth="1"/>
    <col min="6919" max="6919" width="7.85546875" style="1" customWidth="1"/>
    <col min="6920" max="6920" width="10.42578125" style="1" bestFit="1" customWidth="1"/>
    <col min="6921" max="7168" width="9.140625" style="1"/>
    <col min="7169" max="7169" width="5" style="1" customWidth="1"/>
    <col min="7170" max="7170" width="46.5703125" style="1" customWidth="1"/>
    <col min="7171" max="7171" width="7.5703125" style="1" customWidth="1"/>
    <col min="7172" max="7172" width="7" style="1" customWidth="1"/>
    <col min="7173" max="7173" width="6.42578125" style="1" customWidth="1"/>
    <col min="7174" max="7174" width="13.28515625" style="1" customWidth="1"/>
    <col min="7175" max="7175" width="7.85546875" style="1" customWidth="1"/>
    <col min="7176" max="7176" width="10.42578125" style="1" bestFit="1" customWidth="1"/>
    <col min="7177" max="7424" width="9.140625" style="1"/>
    <col min="7425" max="7425" width="5" style="1" customWidth="1"/>
    <col min="7426" max="7426" width="46.5703125" style="1" customWidth="1"/>
    <col min="7427" max="7427" width="7.5703125" style="1" customWidth="1"/>
    <col min="7428" max="7428" width="7" style="1" customWidth="1"/>
    <col min="7429" max="7429" width="6.42578125" style="1" customWidth="1"/>
    <col min="7430" max="7430" width="13.28515625" style="1" customWidth="1"/>
    <col min="7431" max="7431" width="7.85546875" style="1" customWidth="1"/>
    <col min="7432" max="7432" width="10.42578125" style="1" bestFit="1" customWidth="1"/>
    <col min="7433" max="7680" width="9.140625" style="1"/>
    <col min="7681" max="7681" width="5" style="1" customWidth="1"/>
    <col min="7682" max="7682" width="46.5703125" style="1" customWidth="1"/>
    <col min="7683" max="7683" width="7.5703125" style="1" customWidth="1"/>
    <col min="7684" max="7684" width="7" style="1" customWidth="1"/>
    <col min="7685" max="7685" width="6.42578125" style="1" customWidth="1"/>
    <col min="7686" max="7686" width="13.28515625" style="1" customWidth="1"/>
    <col min="7687" max="7687" width="7.85546875" style="1" customWidth="1"/>
    <col min="7688" max="7688" width="10.42578125" style="1" bestFit="1" customWidth="1"/>
    <col min="7689" max="7936" width="9.140625" style="1"/>
    <col min="7937" max="7937" width="5" style="1" customWidth="1"/>
    <col min="7938" max="7938" width="46.5703125" style="1" customWidth="1"/>
    <col min="7939" max="7939" width="7.5703125" style="1" customWidth="1"/>
    <col min="7940" max="7940" width="7" style="1" customWidth="1"/>
    <col min="7941" max="7941" width="6.42578125" style="1" customWidth="1"/>
    <col min="7942" max="7942" width="13.28515625" style="1" customWidth="1"/>
    <col min="7943" max="7943" width="7.85546875" style="1" customWidth="1"/>
    <col min="7944" max="7944" width="10.42578125" style="1" bestFit="1" customWidth="1"/>
    <col min="7945" max="8192" width="9.140625" style="1"/>
    <col min="8193" max="8193" width="5" style="1" customWidth="1"/>
    <col min="8194" max="8194" width="46.5703125" style="1" customWidth="1"/>
    <col min="8195" max="8195" width="7.5703125" style="1" customWidth="1"/>
    <col min="8196" max="8196" width="7" style="1" customWidth="1"/>
    <col min="8197" max="8197" width="6.42578125" style="1" customWidth="1"/>
    <col min="8198" max="8198" width="13.28515625" style="1" customWidth="1"/>
    <col min="8199" max="8199" width="7.85546875" style="1" customWidth="1"/>
    <col min="8200" max="8200" width="10.42578125" style="1" bestFit="1" customWidth="1"/>
    <col min="8201" max="8448" width="9.140625" style="1"/>
    <col min="8449" max="8449" width="5" style="1" customWidth="1"/>
    <col min="8450" max="8450" width="46.5703125" style="1" customWidth="1"/>
    <col min="8451" max="8451" width="7.5703125" style="1" customWidth="1"/>
    <col min="8452" max="8452" width="7" style="1" customWidth="1"/>
    <col min="8453" max="8453" width="6.42578125" style="1" customWidth="1"/>
    <col min="8454" max="8454" width="13.28515625" style="1" customWidth="1"/>
    <col min="8455" max="8455" width="7.85546875" style="1" customWidth="1"/>
    <col min="8456" max="8456" width="10.42578125" style="1" bestFit="1" customWidth="1"/>
    <col min="8457" max="8704" width="9.140625" style="1"/>
    <col min="8705" max="8705" width="5" style="1" customWidth="1"/>
    <col min="8706" max="8706" width="46.5703125" style="1" customWidth="1"/>
    <col min="8707" max="8707" width="7.5703125" style="1" customWidth="1"/>
    <col min="8708" max="8708" width="7" style="1" customWidth="1"/>
    <col min="8709" max="8709" width="6.42578125" style="1" customWidth="1"/>
    <col min="8710" max="8710" width="13.28515625" style="1" customWidth="1"/>
    <col min="8711" max="8711" width="7.85546875" style="1" customWidth="1"/>
    <col min="8712" max="8712" width="10.42578125" style="1" bestFit="1" customWidth="1"/>
    <col min="8713" max="8960" width="9.140625" style="1"/>
    <col min="8961" max="8961" width="5" style="1" customWidth="1"/>
    <col min="8962" max="8962" width="46.5703125" style="1" customWidth="1"/>
    <col min="8963" max="8963" width="7.5703125" style="1" customWidth="1"/>
    <col min="8964" max="8964" width="7" style="1" customWidth="1"/>
    <col min="8965" max="8965" width="6.42578125" style="1" customWidth="1"/>
    <col min="8966" max="8966" width="13.28515625" style="1" customWidth="1"/>
    <col min="8967" max="8967" width="7.85546875" style="1" customWidth="1"/>
    <col min="8968" max="8968" width="10.42578125" style="1" bestFit="1" customWidth="1"/>
    <col min="8969" max="9216" width="9.140625" style="1"/>
    <col min="9217" max="9217" width="5" style="1" customWidth="1"/>
    <col min="9218" max="9218" width="46.5703125" style="1" customWidth="1"/>
    <col min="9219" max="9219" width="7.5703125" style="1" customWidth="1"/>
    <col min="9220" max="9220" width="7" style="1" customWidth="1"/>
    <col min="9221" max="9221" width="6.42578125" style="1" customWidth="1"/>
    <col min="9222" max="9222" width="13.28515625" style="1" customWidth="1"/>
    <col min="9223" max="9223" width="7.85546875" style="1" customWidth="1"/>
    <col min="9224" max="9224" width="10.42578125" style="1" bestFit="1" customWidth="1"/>
    <col min="9225" max="9472" width="9.140625" style="1"/>
    <col min="9473" max="9473" width="5" style="1" customWidth="1"/>
    <col min="9474" max="9474" width="46.5703125" style="1" customWidth="1"/>
    <col min="9475" max="9475" width="7.5703125" style="1" customWidth="1"/>
    <col min="9476" max="9476" width="7" style="1" customWidth="1"/>
    <col min="9477" max="9477" width="6.42578125" style="1" customWidth="1"/>
    <col min="9478" max="9478" width="13.28515625" style="1" customWidth="1"/>
    <col min="9479" max="9479" width="7.85546875" style="1" customWidth="1"/>
    <col min="9480" max="9480" width="10.42578125" style="1" bestFit="1" customWidth="1"/>
    <col min="9481" max="9728" width="9.140625" style="1"/>
    <col min="9729" max="9729" width="5" style="1" customWidth="1"/>
    <col min="9730" max="9730" width="46.5703125" style="1" customWidth="1"/>
    <col min="9731" max="9731" width="7.5703125" style="1" customWidth="1"/>
    <col min="9732" max="9732" width="7" style="1" customWidth="1"/>
    <col min="9733" max="9733" width="6.42578125" style="1" customWidth="1"/>
    <col min="9734" max="9734" width="13.28515625" style="1" customWidth="1"/>
    <col min="9735" max="9735" width="7.85546875" style="1" customWidth="1"/>
    <col min="9736" max="9736" width="10.42578125" style="1" bestFit="1" customWidth="1"/>
    <col min="9737" max="9984" width="9.140625" style="1"/>
    <col min="9985" max="9985" width="5" style="1" customWidth="1"/>
    <col min="9986" max="9986" width="46.5703125" style="1" customWidth="1"/>
    <col min="9987" max="9987" width="7.5703125" style="1" customWidth="1"/>
    <col min="9988" max="9988" width="7" style="1" customWidth="1"/>
    <col min="9989" max="9989" width="6.42578125" style="1" customWidth="1"/>
    <col min="9990" max="9990" width="13.28515625" style="1" customWidth="1"/>
    <col min="9991" max="9991" width="7.85546875" style="1" customWidth="1"/>
    <col min="9992" max="9992" width="10.42578125" style="1" bestFit="1" customWidth="1"/>
    <col min="9993" max="10240" width="9.140625" style="1"/>
    <col min="10241" max="10241" width="5" style="1" customWidth="1"/>
    <col min="10242" max="10242" width="46.5703125" style="1" customWidth="1"/>
    <col min="10243" max="10243" width="7.5703125" style="1" customWidth="1"/>
    <col min="10244" max="10244" width="7" style="1" customWidth="1"/>
    <col min="10245" max="10245" width="6.42578125" style="1" customWidth="1"/>
    <col min="10246" max="10246" width="13.28515625" style="1" customWidth="1"/>
    <col min="10247" max="10247" width="7.85546875" style="1" customWidth="1"/>
    <col min="10248" max="10248" width="10.42578125" style="1" bestFit="1" customWidth="1"/>
    <col min="10249" max="10496" width="9.140625" style="1"/>
    <col min="10497" max="10497" width="5" style="1" customWidth="1"/>
    <col min="10498" max="10498" width="46.5703125" style="1" customWidth="1"/>
    <col min="10499" max="10499" width="7.5703125" style="1" customWidth="1"/>
    <col min="10500" max="10500" width="7" style="1" customWidth="1"/>
    <col min="10501" max="10501" width="6.42578125" style="1" customWidth="1"/>
    <col min="10502" max="10502" width="13.28515625" style="1" customWidth="1"/>
    <col min="10503" max="10503" width="7.85546875" style="1" customWidth="1"/>
    <col min="10504" max="10504" width="10.42578125" style="1" bestFit="1" customWidth="1"/>
    <col min="10505" max="10752" width="9.140625" style="1"/>
    <col min="10753" max="10753" width="5" style="1" customWidth="1"/>
    <col min="10754" max="10754" width="46.5703125" style="1" customWidth="1"/>
    <col min="10755" max="10755" width="7.5703125" style="1" customWidth="1"/>
    <col min="10756" max="10756" width="7" style="1" customWidth="1"/>
    <col min="10757" max="10757" width="6.42578125" style="1" customWidth="1"/>
    <col min="10758" max="10758" width="13.28515625" style="1" customWidth="1"/>
    <col min="10759" max="10759" width="7.85546875" style="1" customWidth="1"/>
    <col min="10760" max="10760" width="10.42578125" style="1" bestFit="1" customWidth="1"/>
    <col min="10761" max="11008" width="9.140625" style="1"/>
    <col min="11009" max="11009" width="5" style="1" customWidth="1"/>
    <col min="11010" max="11010" width="46.5703125" style="1" customWidth="1"/>
    <col min="11011" max="11011" width="7.5703125" style="1" customWidth="1"/>
    <col min="11012" max="11012" width="7" style="1" customWidth="1"/>
    <col min="11013" max="11013" width="6.42578125" style="1" customWidth="1"/>
    <col min="11014" max="11014" width="13.28515625" style="1" customWidth="1"/>
    <col min="11015" max="11015" width="7.85546875" style="1" customWidth="1"/>
    <col min="11016" max="11016" width="10.42578125" style="1" bestFit="1" customWidth="1"/>
    <col min="11017" max="11264" width="9.140625" style="1"/>
    <col min="11265" max="11265" width="5" style="1" customWidth="1"/>
    <col min="11266" max="11266" width="46.5703125" style="1" customWidth="1"/>
    <col min="11267" max="11267" width="7.5703125" style="1" customWidth="1"/>
    <col min="11268" max="11268" width="7" style="1" customWidth="1"/>
    <col min="11269" max="11269" width="6.42578125" style="1" customWidth="1"/>
    <col min="11270" max="11270" width="13.28515625" style="1" customWidth="1"/>
    <col min="11271" max="11271" width="7.85546875" style="1" customWidth="1"/>
    <col min="11272" max="11272" width="10.42578125" style="1" bestFit="1" customWidth="1"/>
    <col min="11273" max="11520" width="9.140625" style="1"/>
    <col min="11521" max="11521" width="5" style="1" customWidth="1"/>
    <col min="11522" max="11522" width="46.5703125" style="1" customWidth="1"/>
    <col min="11523" max="11523" width="7.5703125" style="1" customWidth="1"/>
    <col min="11524" max="11524" width="7" style="1" customWidth="1"/>
    <col min="11525" max="11525" width="6.42578125" style="1" customWidth="1"/>
    <col min="11526" max="11526" width="13.28515625" style="1" customWidth="1"/>
    <col min="11527" max="11527" width="7.85546875" style="1" customWidth="1"/>
    <col min="11528" max="11528" width="10.42578125" style="1" bestFit="1" customWidth="1"/>
    <col min="11529" max="11776" width="9.140625" style="1"/>
    <col min="11777" max="11777" width="5" style="1" customWidth="1"/>
    <col min="11778" max="11778" width="46.5703125" style="1" customWidth="1"/>
    <col min="11779" max="11779" width="7.5703125" style="1" customWidth="1"/>
    <col min="11780" max="11780" width="7" style="1" customWidth="1"/>
    <col min="11781" max="11781" width="6.42578125" style="1" customWidth="1"/>
    <col min="11782" max="11782" width="13.28515625" style="1" customWidth="1"/>
    <col min="11783" max="11783" width="7.85546875" style="1" customWidth="1"/>
    <col min="11784" max="11784" width="10.42578125" style="1" bestFit="1" customWidth="1"/>
    <col min="11785" max="12032" width="9.140625" style="1"/>
    <col min="12033" max="12033" width="5" style="1" customWidth="1"/>
    <col min="12034" max="12034" width="46.5703125" style="1" customWidth="1"/>
    <col min="12035" max="12035" width="7.5703125" style="1" customWidth="1"/>
    <col min="12036" max="12036" width="7" style="1" customWidth="1"/>
    <col min="12037" max="12037" width="6.42578125" style="1" customWidth="1"/>
    <col min="12038" max="12038" width="13.28515625" style="1" customWidth="1"/>
    <col min="12039" max="12039" width="7.85546875" style="1" customWidth="1"/>
    <col min="12040" max="12040" width="10.42578125" style="1" bestFit="1" customWidth="1"/>
    <col min="12041" max="12288" width="9.140625" style="1"/>
    <col min="12289" max="12289" width="5" style="1" customWidth="1"/>
    <col min="12290" max="12290" width="46.5703125" style="1" customWidth="1"/>
    <col min="12291" max="12291" width="7.5703125" style="1" customWidth="1"/>
    <col min="12292" max="12292" width="7" style="1" customWidth="1"/>
    <col min="12293" max="12293" width="6.42578125" style="1" customWidth="1"/>
    <col min="12294" max="12294" width="13.28515625" style="1" customWidth="1"/>
    <col min="12295" max="12295" width="7.85546875" style="1" customWidth="1"/>
    <col min="12296" max="12296" width="10.42578125" style="1" bestFit="1" customWidth="1"/>
    <col min="12297" max="12544" width="9.140625" style="1"/>
    <col min="12545" max="12545" width="5" style="1" customWidth="1"/>
    <col min="12546" max="12546" width="46.5703125" style="1" customWidth="1"/>
    <col min="12547" max="12547" width="7.5703125" style="1" customWidth="1"/>
    <col min="12548" max="12548" width="7" style="1" customWidth="1"/>
    <col min="12549" max="12549" width="6.42578125" style="1" customWidth="1"/>
    <col min="12550" max="12550" width="13.28515625" style="1" customWidth="1"/>
    <col min="12551" max="12551" width="7.85546875" style="1" customWidth="1"/>
    <col min="12552" max="12552" width="10.42578125" style="1" bestFit="1" customWidth="1"/>
    <col min="12553" max="12800" width="9.140625" style="1"/>
    <col min="12801" max="12801" width="5" style="1" customWidth="1"/>
    <col min="12802" max="12802" width="46.5703125" style="1" customWidth="1"/>
    <col min="12803" max="12803" width="7.5703125" style="1" customWidth="1"/>
    <col min="12804" max="12804" width="7" style="1" customWidth="1"/>
    <col min="12805" max="12805" width="6.42578125" style="1" customWidth="1"/>
    <col min="12806" max="12806" width="13.28515625" style="1" customWidth="1"/>
    <col min="12807" max="12807" width="7.85546875" style="1" customWidth="1"/>
    <col min="12808" max="12808" width="10.42578125" style="1" bestFit="1" customWidth="1"/>
    <col min="12809" max="13056" width="9.140625" style="1"/>
    <col min="13057" max="13057" width="5" style="1" customWidth="1"/>
    <col min="13058" max="13058" width="46.5703125" style="1" customWidth="1"/>
    <col min="13059" max="13059" width="7.5703125" style="1" customWidth="1"/>
    <col min="13060" max="13060" width="7" style="1" customWidth="1"/>
    <col min="13061" max="13061" width="6.42578125" style="1" customWidth="1"/>
    <col min="13062" max="13062" width="13.28515625" style="1" customWidth="1"/>
    <col min="13063" max="13063" width="7.85546875" style="1" customWidth="1"/>
    <col min="13064" max="13064" width="10.42578125" style="1" bestFit="1" customWidth="1"/>
    <col min="13065" max="13312" width="9.140625" style="1"/>
    <col min="13313" max="13313" width="5" style="1" customWidth="1"/>
    <col min="13314" max="13314" width="46.5703125" style="1" customWidth="1"/>
    <col min="13315" max="13315" width="7.5703125" style="1" customWidth="1"/>
    <col min="13316" max="13316" width="7" style="1" customWidth="1"/>
    <col min="13317" max="13317" width="6.42578125" style="1" customWidth="1"/>
    <col min="13318" max="13318" width="13.28515625" style="1" customWidth="1"/>
    <col min="13319" max="13319" width="7.85546875" style="1" customWidth="1"/>
    <col min="13320" max="13320" width="10.42578125" style="1" bestFit="1" customWidth="1"/>
    <col min="13321" max="13568" width="9.140625" style="1"/>
    <col min="13569" max="13569" width="5" style="1" customWidth="1"/>
    <col min="13570" max="13570" width="46.5703125" style="1" customWidth="1"/>
    <col min="13571" max="13571" width="7.5703125" style="1" customWidth="1"/>
    <col min="13572" max="13572" width="7" style="1" customWidth="1"/>
    <col min="13573" max="13573" width="6.42578125" style="1" customWidth="1"/>
    <col min="13574" max="13574" width="13.28515625" style="1" customWidth="1"/>
    <col min="13575" max="13575" width="7.85546875" style="1" customWidth="1"/>
    <col min="13576" max="13576" width="10.42578125" style="1" bestFit="1" customWidth="1"/>
    <col min="13577" max="13824" width="9.140625" style="1"/>
    <col min="13825" max="13825" width="5" style="1" customWidth="1"/>
    <col min="13826" max="13826" width="46.5703125" style="1" customWidth="1"/>
    <col min="13827" max="13827" width="7.5703125" style="1" customWidth="1"/>
    <col min="13828" max="13828" width="7" style="1" customWidth="1"/>
    <col min="13829" max="13829" width="6.42578125" style="1" customWidth="1"/>
    <col min="13830" max="13830" width="13.28515625" style="1" customWidth="1"/>
    <col min="13831" max="13831" width="7.85546875" style="1" customWidth="1"/>
    <col min="13832" max="13832" width="10.42578125" style="1" bestFit="1" customWidth="1"/>
    <col min="13833" max="14080" width="9.140625" style="1"/>
    <col min="14081" max="14081" width="5" style="1" customWidth="1"/>
    <col min="14082" max="14082" width="46.5703125" style="1" customWidth="1"/>
    <col min="14083" max="14083" width="7.5703125" style="1" customWidth="1"/>
    <col min="14084" max="14084" width="7" style="1" customWidth="1"/>
    <col min="14085" max="14085" width="6.42578125" style="1" customWidth="1"/>
    <col min="14086" max="14086" width="13.28515625" style="1" customWidth="1"/>
    <col min="14087" max="14087" width="7.85546875" style="1" customWidth="1"/>
    <col min="14088" max="14088" width="10.42578125" style="1" bestFit="1" customWidth="1"/>
    <col min="14089" max="14336" width="9.140625" style="1"/>
    <col min="14337" max="14337" width="5" style="1" customWidth="1"/>
    <col min="14338" max="14338" width="46.5703125" style="1" customWidth="1"/>
    <col min="14339" max="14339" width="7.5703125" style="1" customWidth="1"/>
    <col min="14340" max="14340" width="7" style="1" customWidth="1"/>
    <col min="14341" max="14341" width="6.42578125" style="1" customWidth="1"/>
    <col min="14342" max="14342" width="13.28515625" style="1" customWidth="1"/>
    <col min="14343" max="14343" width="7.85546875" style="1" customWidth="1"/>
    <col min="14344" max="14344" width="10.42578125" style="1" bestFit="1" customWidth="1"/>
    <col min="14345" max="14592" width="9.140625" style="1"/>
    <col min="14593" max="14593" width="5" style="1" customWidth="1"/>
    <col min="14594" max="14594" width="46.5703125" style="1" customWidth="1"/>
    <col min="14595" max="14595" width="7.5703125" style="1" customWidth="1"/>
    <col min="14596" max="14596" width="7" style="1" customWidth="1"/>
    <col min="14597" max="14597" width="6.42578125" style="1" customWidth="1"/>
    <col min="14598" max="14598" width="13.28515625" style="1" customWidth="1"/>
    <col min="14599" max="14599" width="7.85546875" style="1" customWidth="1"/>
    <col min="14600" max="14600" width="10.42578125" style="1" bestFit="1" customWidth="1"/>
    <col min="14601" max="14848" width="9.140625" style="1"/>
    <col min="14849" max="14849" width="5" style="1" customWidth="1"/>
    <col min="14850" max="14850" width="46.5703125" style="1" customWidth="1"/>
    <col min="14851" max="14851" width="7.5703125" style="1" customWidth="1"/>
    <col min="14852" max="14852" width="7" style="1" customWidth="1"/>
    <col min="14853" max="14853" width="6.42578125" style="1" customWidth="1"/>
    <col min="14854" max="14854" width="13.28515625" style="1" customWidth="1"/>
    <col min="14855" max="14855" width="7.85546875" style="1" customWidth="1"/>
    <col min="14856" max="14856" width="10.42578125" style="1" bestFit="1" customWidth="1"/>
    <col min="14857" max="15104" width="9.140625" style="1"/>
    <col min="15105" max="15105" width="5" style="1" customWidth="1"/>
    <col min="15106" max="15106" width="46.5703125" style="1" customWidth="1"/>
    <col min="15107" max="15107" width="7.5703125" style="1" customWidth="1"/>
    <col min="15108" max="15108" width="7" style="1" customWidth="1"/>
    <col min="15109" max="15109" width="6.42578125" style="1" customWidth="1"/>
    <col min="15110" max="15110" width="13.28515625" style="1" customWidth="1"/>
    <col min="15111" max="15111" width="7.85546875" style="1" customWidth="1"/>
    <col min="15112" max="15112" width="10.42578125" style="1" bestFit="1" customWidth="1"/>
    <col min="15113" max="15360" width="9.140625" style="1"/>
    <col min="15361" max="15361" width="5" style="1" customWidth="1"/>
    <col min="15362" max="15362" width="46.5703125" style="1" customWidth="1"/>
    <col min="15363" max="15363" width="7.5703125" style="1" customWidth="1"/>
    <col min="15364" max="15364" width="7" style="1" customWidth="1"/>
    <col min="15365" max="15365" width="6.42578125" style="1" customWidth="1"/>
    <col min="15366" max="15366" width="13.28515625" style="1" customWidth="1"/>
    <col min="15367" max="15367" width="7.85546875" style="1" customWidth="1"/>
    <col min="15368" max="15368" width="10.42578125" style="1" bestFit="1" customWidth="1"/>
    <col min="15369" max="15616" width="9.140625" style="1"/>
    <col min="15617" max="15617" width="5" style="1" customWidth="1"/>
    <col min="15618" max="15618" width="46.5703125" style="1" customWidth="1"/>
    <col min="15619" max="15619" width="7.5703125" style="1" customWidth="1"/>
    <col min="15620" max="15620" width="7" style="1" customWidth="1"/>
    <col min="15621" max="15621" width="6.42578125" style="1" customWidth="1"/>
    <col min="15622" max="15622" width="13.28515625" style="1" customWidth="1"/>
    <col min="15623" max="15623" width="7.85546875" style="1" customWidth="1"/>
    <col min="15624" max="15624" width="10.42578125" style="1" bestFit="1" customWidth="1"/>
    <col min="15625" max="15872" width="9.140625" style="1"/>
    <col min="15873" max="15873" width="5" style="1" customWidth="1"/>
    <col min="15874" max="15874" width="46.5703125" style="1" customWidth="1"/>
    <col min="15875" max="15875" width="7.5703125" style="1" customWidth="1"/>
    <col min="15876" max="15876" width="7" style="1" customWidth="1"/>
    <col min="15877" max="15877" width="6.42578125" style="1" customWidth="1"/>
    <col min="15878" max="15878" width="13.28515625" style="1" customWidth="1"/>
    <col min="15879" max="15879" width="7.85546875" style="1" customWidth="1"/>
    <col min="15880" max="15880" width="10.42578125" style="1" bestFit="1" customWidth="1"/>
    <col min="15881" max="16128" width="9.140625" style="1"/>
    <col min="16129" max="16129" width="5" style="1" customWidth="1"/>
    <col min="16130" max="16130" width="46.5703125" style="1" customWidth="1"/>
    <col min="16131" max="16131" width="7.5703125" style="1" customWidth="1"/>
    <col min="16132" max="16132" width="7" style="1" customWidth="1"/>
    <col min="16133" max="16133" width="6.42578125" style="1" customWidth="1"/>
    <col min="16134" max="16134" width="13.28515625" style="1" customWidth="1"/>
    <col min="16135" max="16135" width="7.85546875" style="1" customWidth="1"/>
    <col min="16136" max="16136" width="10.42578125" style="1" bestFit="1" customWidth="1"/>
    <col min="16137" max="16384" width="9.140625" style="1"/>
  </cols>
  <sheetData>
    <row r="1" spans="1:8" ht="12.75" customHeight="1" x14ac:dyDescent="0.25">
      <c r="B1" s="210"/>
      <c r="C1" s="151"/>
      <c r="D1" s="210"/>
      <c r="E1" s="210"/>
      <c r="F1" s="210"/>
      <c r="G1" s="210"/>
      <c r="H1" s="147" t="s">
        <v>240</v>
      </c>
    </row>
    <row r="2" spans="1:8" ht="15" customHeight="1" x14ac:dyDescent="0.25">
      <c r="B2" s="261" t="s">
        <v>288</v>
      </c>
      <c r="C2" s="261"/>
      <c r="D2" s="261"/>
      <c r="E2" s="261"/>
      <c r="F2" s="261"/>
      <c r="G2" s="261"/>
      <c r="H2" s="261"/>
    </row>
    <row r="3" spans="1:8" ht="15" x14ac:dyDescent="0.25">
      <c r="B3" s="151"/>
      <c r="C3" s="151"/>
      <c r="D3" s="210"/>
      <c r="E3" s="210"/>
      <c r="F3" s="210"/>
      <c r="G3" s="210"/>
      <c r="H3" s="147" t="s">
        <v>242</v>
      </c>
    </row>
    <row r="4" spans="1:8" ht="12.75" customHeight="1" x14ac:dyDescent="0.25">
      <c r="B4" s="212"/>
      <c r="C4" s="212"/>
      <c r="D4" s="210"/>
      <c r="E4" s="210"/>
      <c r="F4" s="210"/>
      <c r="G4" s="210"/>
      <c r="H4" s="147" t="s">
        <v>282</v>
      </c>
    </row>
    <row r="5" spans="1:8" ht="15" customHeight="1" x14ac:dyDescent="0.2">
      <c r="B5" s="269" t="s">
        <v>259</v>
      </c>
      <c r="C5" s="269"/>
      <c r="D5" s="269"/>
      <c r="E5" s="269"/>
      <c r="F5" s="269"/>
      <c r="G5" s="269"/>
      <c r="H5" s="269"/>
    </row>
    <row r="6" spans="1:8" x14ac:dyDescent="0.2">
      <c r="B6" s="5"/>
      <c r="C6" s="5"/>
      <c r="G6" s="3"/>
    </row>
    <row r="7" spans="1:8" ht="12.75" customHeight="1" x14ac:dyDescent="0.2">
      <c r="A7" s="262" t="s">
        <v>266</v>
      </c>
      <c r="B7" s="262"/>
      <c r="C7" s="262"/>
      <c r="D7" s="262"/>
      <c r="E7" s="262"/>
      <c r="F7" s="262"/>
      <c r="G7" s="262"/>
      <c r="H7" s="262"/>
    </row>
    <row r="8" spans="1:8" ht="21.75" customHeight="1" x14ac:dyDescent="0.2">
      <c r="A8" s="262"/>
      <c r="B8" s="262"/>
      <c r="C8" s="262"/>
      <c r="D8" s="262"/>
      <c r="E8" s="262"/>
      <c r="F8" s="262"/>
      <c r="G8" s="262"/>
      <c r="H8" s="262"/>
    </row>
    <row r="9" spans="1:8" ht="12.75" customHeight="1" x14ac:dyDescent="0.2">
      <c r="B9" s="6"/>
      <c r="C9" s="5"/>
      <c r="H9" s="8" t="s">
        <v>1</v>
      </c>
    </row>
    <row r="10" spans="1:8" x14ac:dyDescent="0.2">
      <c r="A10" s="275" t="s">
        <v>177</v>
      </c>
      <c r="B10" s="275" t="s">
        <v>178</v>
      </c>
      <c r="C10" s="276" t="s">
        <v>23</v>
      </c>
      <c r="D10" s="278" t="s">
        <v>84</v>
      </c>
      <c r="E10" s="278" t="s">
        <v>179</v>
      </c>
      <c r="F10" s="278" t="s">
        <v>82</v>
      </c>
      <c r="G10" s="278" t="s">
        <v>180</v>
      </c>
      <c r="H10" s="270" t="s">
        <v>4</v>
      </c>
    </row>
    <row r="11" spans="1:8" x14ac:dyDescent="0.2">
      <c r="A11" s="275"/>
      <c r="B11" s="275"/>
      <c r="C11" s="277"/>
      <c r="D11" s="278"/>
      <c r="E11" s="278"/>
      <c r="F11" s="278"/>
      <c r="G11" s="278"/>
      <c r="H11" s="270"/>
    </row>
    <row r="12" spans="1:8" ht="19.5" customHeight="1" x14ac:dyDescent="0.2">
      <c r="A12" s="271">
        <v>1</v>
      </c>
      <c r="B12" s="56" t="s">
        <v>92</v>
      </c>
      <c r="C12" s="57">
        <v>853</v>
      </c>
      <c r="D12" s="58"/>
      <c r="E12" s="58"/>
      <c r="F12" s="58"/>
      <c r="G12" s="59"/>
      <c r="H12" s="60"/>
    </row>
    <row r="13" spans="1:8" ht="21" customHeight="1" x14ac:dyDescent="0.2">
      <c r="A13" s="271"/>
      <c r="B13" s="61" t="s">
        <v>181</v>
      </c>
      <c r="C13" s="62">
        <v>853</v>
      </c>
      <c r="D13" s="63" t="s">
        <v>50</v>
      </c>
      <c r="E13" s="64"/>
      <c r="F13" s="65"/>
      <c r="G13" s="66"/>
      <c r="H13" s="91">
        <f>H14+H19+H28+H39+H44+H35</f>
        <v>3732.6337999999996</v>
      </c>
    </row>
    <row r="14" spans="1:8" ht="38.25" x14ac:dyDescent="0.2">
      <c r="A14" s="271"/>
      <c r="B14" s="67" t="s">
        <v>182</v>
      </c>
      <c r="C14" s="68">
        <v>853</v>
      </c>
      <c r="D14" s="69" t="s">
        <v>50</v>
      </c>
      <c r="E14" s="69" t="s">
        <v>53</v>
      </c>
      <c r="F14" s="70"/>
      <c r="G14" s="71"/>
      <c r="H14" s="100">
        <f>H15</f>
        <v>675.8</v>
      </c>
    </row>
    <row r="15" spans="1:8" ht="25.5" x14ac:dyDescent="0.2">
      <c r="A15" s="271"/>
      <c r="B15" s="73" t="s">
        <v>151</v>
      </c>
      <c r="C15" s="74">
        <v>853</v>
      </c>
      <c r="D15" s="75" t="s">
        <v>50</v>
      </c>
      <c r="E15" s="75" t="s">
        <v>53</v>
      </c>
      <c r="F15" s="75" t="s">
        <v>152</v>
      </c>
      <c r="G15" s="75"/>
      <c r="H15" s="215">
        <f>H16</f>
        <v>675.8</v>
      </c>
    </row>
    <row r="16" spans="1:8" ht="27" customHeight="1" x14ac:dyDescent="0.2">
      <c r="A16" s="271"/>
      <c r="B16" s="73" t="s">
        <v>88</v>
      </c>
      <c r="C16" s="74">
        <v>853</v>
      </c>
      <c r="D16" s="75" t="s">
        <v>50</v>
      </c>
      <c r="E16" s="75" t="s">
        <v>53</v>
      </c>
      <c r="F16" s="75" t="s">
        <v>154</v>
      </c>
      <c r="G16" s="75"/>
      <c r="H16" s="215">
        <f>H17+H18</f>
        <v>675.8</v>
      </c>
    </row>
    <row r="17" spans="1:8" ht="42" customHeight="1" x14ac:dyDescent="0.2">
      <c r="A17" s="271"/>
      <c r="B17" s="73" t="s">
        <v>168</v>
      </c>
      <c r="C17" s="74">
        <v>853</v>
      </c>
      <c r="D17" s="75" t="s">
        <v>50</v>
      </c>
      <c r="E17" s="75" t="s">
        <v>53</v>
      </c>
      <c r="F17" s="75" t="s">
        <v>154</v>
      </c>
      <c r="G17" s="75" t="s">
        <v>91</v>
      </c>
      <c r="H17" s="216">
        <v>519</v>
      </c>
    </row>
    <row r="18" spans="1:8" ht="39" customHeight="1" x14ac:dyDescent="0.2">
      <c r="A18" s="271"/>
      <c r="B18" s="73" t="s">
        <v>183</v>
      </c>
      <c r="C18" s="74">
        <v>853</v>
      </c>
      <c r="D18" s="75" t="s">
        <v>50</v>
      </c>
      <c r="E18" s="75" t="s">
        <v>53</v>
      </c>
      <c r="F18" s="75" t="s">
        <v>154</v>
      </c>
      <c r="G18" s="75" t="s">
        <v>94</v>
      </c>
      <c r="H18" s="216">
        <v>156.80000000000001</v>
      </c>
    </row>
    <row r="19" spans="1:8" ht="51" x14ac:dyDescent="0.2">
      <c r="A19" s="271"/>
      <c r="B19" s="67" t="s">
        <v>54</v>
      </c>
      <c r="C19" s="68">
        <v>853</v>
      </c>
      <c r="D19" s="69" t="s">
        <v>50</v>
      </c>
      <c r="E19" s="69" t="s">
        <v>55</v>
      </c>
      <c r="F19" s="76"/>
      <c r="G19" s="71"/>
      <c r="H19" s="84">
        <f>H20</f>
        <v>513.04099999999994</v>
      </c>
    </row>
    <row r="20" spans="1:8" ht="38.25" x14ac:dyDescent="0.2">
      <c r="A20" s="271"/>
      <c r="B20" s="73" t="s">
        <v>262</v>
      </c>
      <c r="C20" s="74">
        <v>853</v>
      </c>
      <c r="D20" s="75" t="s">
        <v>50</v>
      </c>
      <c r="E20" s="75" t="s">
        <v>55</v>
      </c>
      <c r="F20" s="75" t="s">
        <v>86</v>
      </c>
      <c r="G20" s="75"/>
      <c r="H20" s="215">
        <f>H21</f>
        <v>513.04099999999994</v>
      </c>
    </row>
    <row r="21" spans="1:8" ht="30.75" customHeight="1" x14ac:dyDescent="0.2">
      <c r="A21" s="271"/>
      <c r="B21" s="73" t="s">
        <v>88</v>
      </c>
      <c r="C21" s="74">
        <v>853</v>
      </c>
      <c r="D21" s="75" t="s">
        <v>50</v>
      </c>
      <c r="E21" s="75" t="s">
        <v>55</v>
      </c>
      <c r="F21" s="75" t="s">
        <v>184</v>
      </c>
      <c r="G21" s="75"/>
      <c r="H21" s="215">
        <f>H22+H23+H24+H25+H26+H27</f>
        <v>513.04099999999994</v>
      </c>
    </row>
    <row r="22" spans="1:8" ht="44.25" customHeight="1" x14ac:dyDescent="0.2">
      <c r="A22" s="271"/>
      <c r="B22" s="73" t="s">
        <v>185</v>
      </c>
      <c r="C22" s="74">
        <v>853</v>
      </c>
      <c r="D22" s="75" t="s">
        <v>50</v>
      </c>
      <c r="E22" s="75" t="s">
        <v>55</v>
      </c>
      <c r="F22" s="75" t="s">
        <v>89</v>
      </c>
      <c r="G22" s="75" t="s">
        <v>91</v>
      </c>
      <c r="H22" s="213">
        <v>352.6</v>
      </c>
    </row>
    <row r="23" spans="1:8" ht="44.25" customHeight="1" x14ac:dyDescent="0.2">
      <c r="A23" s="271"/>
      <c r="B23" s="73" t="s">
        <v>185</v>
      </c>
      <c r="C23" s="74">
        <v>853</v>
      </c>
      <c r="D23" s="75" t="s">
        <v>50</v>
      </c>
      <c r="E23" s="75" t="s">
        <v>55</v>
      </c>
      <c r="F23" s="75" t="s">
        <v>89</v>
      </c>
      <c r="G23" s="75" t="s">
        <v>94</v>
      </c>
      <c r="H23" s="213">
        <v>106.5</v>
      </c>
    </row>
    <row r="24" spans="1:8" ht="25.5" x14ac:dyDescent="0.2">
      <c r="A24" s="271"/>
      <c r="B24" s="77" t="s">
        <v>186</v>
      </c>
      <c r="C24" s="74">
        <v>853</v>
      </c>
      <c r="D24" s="75" t="s">
        <v>50</v>
      </c>
      <c r="E24" s="75" t="s">
        <v>55</v>
      </c>
      <c r="F24" s="75" t="s">
        <v>89</v>
      </c>
      <c r="G24" s="75" t="s">
        <v>96</v>
      </c>
      <c r="H24" s="215">
        <v>38.200000000000003</v>
      </c>
    </row>
    <row r="25" spans="1:8" x14ac:dyDescent="0.2">
      <c r="A25" s="271"/>
      <c r="B25" s="77" t="s">
        <v>187</v>
      </c>
      <c r="C25" s="74">
        <v>853</v>
      </c>
      <c r="D25" s="75" t="s">
        <v>50</v>
      </c>
      <c r="E25" s="75" t="s">
        <v>55</v>
      </c>
      <c r="F25" s="75" t="s">
        <v>89</v>
      </c>
      <c r="G25" s="75" t="s">
        <v>99</v>
      </c>
      <c r="H25" s="215">
        <v>6</v>
      </c>
    </row>
    <row r="26" spans="1:8" x14ac:dyDescent="0.2">
      <c r="A26" s="271"/>
      <c r="B26" s="77" t="s">
        <v>252</v>
      </c>
      <c r="C26" s="74">
        <v>853</v>
      </c>
      <c r="D26" s="75" t="s">
        <v>50</v>
      </c>
      <c r="E26" s="75" t="s">
        <v>55</v>
      </c>
      <c r="F26" s="75" t="s">
        <v>89</v>
      </c>
      <c r="G26" s="75" t="s">
        <v>109</v>
      </c>
      <c r="H26" s="240">
        <v>4.7409999999999997</v>
      </c>
    </row>
    <row r="27" spans="1:8" x14ac:dyDescent="0.2">
      <c r="A27" s="271"/>
      <c r="B27" s="77" t="s">
        <v>100</v>
      </c>
      <c r="C27" s="74">
        <v>853</v>
      </c>
      <c r="D27" s="75" t="s">
        <v>50</v>
      </c>
      <c r="E27" s="75" t="s">
        <v>55</v>
      </c>
      <c r="F27" s="75" t="s">
        <v>89</v>
      </c>
      <c r="G27" s="75" t="s">
        <v>31</v>
      </c>
      <c r="H27" s="240">
        <v>5</v>
      </c>
    </row>
    <row r="28" spans="1:8" ht="51" x14ac:dyDescent="0.2">
      <c r="A28" s="271"/>
      <c r="B28" s="67" t="s">
        <v>114</v>
      </c>
      <c r="C28" s="68">
        <v>853</v>
      </c>
      <c r="D28" s="69" t="s">
        <v>50</v>
      </c>
      <c r="E28" s="69" t="s">
        <v>57</v>
      </c>
      <c r="F28" s="70"/>
      <c r="G28" s="71"/>
      <c r="H28" s="84">
        <f>H29+H33</f>
        <v>635.79999999999995</v>
      </c>
    </row>
    <row r="29" spans="1:8" ht="25.5" x14ac:dyDescent="0.2">
      <c r="A29" s="271"/>
      <c r="B29" s="78" t="s">
        <v>188</v>
      </c>
      <c r="C29" s="79">
        <v>853</v>
      </c>
      <c r="D29" s="75" t="s">
        <v>50</v>
      </c>
      <c r="E29" s="75" t="s">
        <v>57</v>
      </c>
      <c r="F29" s="75" t="s">
        <v>189</v>
      </c>
      <c r="G29" s="75"/>
      <c r="H29" s="215">
        <f>H30</f>
        <v>590.79999999999995</v>
      </c>
    </row>
    <row r="30" spans="1:8" ht="25.5" x14ac:dyDescent="0.2">
      <c r="A30" s="271"/>
      <c r="B30" s="73" t="s">
        <v>87</v>
      </c>
      <c r="C30" s="79">
        <v>853</v>
      </c>
      <c r="D30" s="75" t="s">
        <v>50</v>
      </c>
      <c r="E30" s="75" t="s">
        <v>57</v>
      </c>
      <c r="F30" s="75" t="s">
        <v>190</v>
      </c>
      <c r="G30" s="75"/>
      <c r="H30" s="215">
        <f>H31</f>
        <v>590.79999999999995</v>
      </c>
    </row>
    <row r="31" spans="1:8" ht="39.75" customHeight="1" x14ac:dyDescent="0.2">
      <c r="A31" s="271"/>
      <c r="B31" s="80" t="s">
        <v>191</v>
      </c>
      <c r="C31" s="79">
        <v>853</v>
      </c>
      <c r="D31" s="75" t="s">
        <v>50</v>
      </c>
      <c r="E31" s="75" t="s">
        <v>57</v>
      </c>
      <c r="F31" s="75" t="s">
        <v>192</v>
      </c>
      <c r="G31" s="75"/>
      <c r="H31" s="215">
        <f>H32</f>
        <v>590.79999999999995</v>
      </c>
    </row>
    <row r="32" spans="1:8" x14ac:dyDescent="0.2">
      <c r="A32" s="271"/>
      <c r="B32" s="73" t="s">
        <v>112</v>
      </c>
      <c r="C32" s="79">
        <v>853</v>
      </c>
      <c r="D32" s="75" t="s">
        <v>50</v>
      </c>
      <c r="E32" s="75" t="s">
        <v>57</v>
      </c>
      <c r="F32" s="75" t="s">
        <v>192</v>
      </c>
      <c r="G32" s="75" t="s">
        <v>113</v>
      </c>
      <c r="H32" s="215">
        <v>590.79999999999995</v>
      </c>
    </row>
    <row r="33" spans="1:8" ht="89.25" x14ac:dyDescent="0.2">
      <c r="A33" s="271"/>
      <c r="B33" s="81" t="s">
        <v>115</v>
      </c>
      <c r="C33" s="79">
        <v>853</v>
      </c>
      <c r="D33" s="75" t="s">
        <v>50</v>
      </c>
      <c r="E33" s="75" t="s">
        <v>57</v>
      </c>
      <c r="F33" s="75" t="s">
        <v>193</v>
      </c>
      <c r="G33" s="75"/>
      <c r="H33" s="215">
        <f>H34</f>
        <v>45</v>
      </c>
    </row>
    <row r="34" spans="1:8" x14ac:dyDescent="0.2">
      <c r="A34" s="271"/>
      <c r="B34" s="73" t="s">
        <v>112</v>
      </c>
      <c r="C34" s="79">
        <v>853</v>
      </c>
      <c r="D34" s="75" t="s">
        <v>50</v>
      </c>
      <c r="E34" s="75" t="s">
        <v>57</v>
      </c>
      <c r="F34" s="75" t="s">
        <v>193</v>
      </c>
      <c r="G34" s="75" t="s">
        <v>113</v>
      </c>
      <c r="H34" s="215">
        <v>45</v>
      </c>
    </row>
    <row r="35" spans="1:8" ht="25.5" x14ac:dyDescent="0.2">
      <c r="A35" s="271"/>
      <c r="B35" s="242" t="s">
        <v>273</v>
      </c>
      <c r="C35" s="243">
        <v>853</v>
      </c>
      <c r="D35" s="244" t="s">
        <v>50</v>
      </c>
      <c r="E35" s="244" t="s">
        <v>272</v>
      </c>
      <c r="F35" s="244"/>
      <c r="G35" s="244"/>
      <c r="H35" s="245">
        <f>H37</f>
        <v>24.923999999999999</v>
      </c>
    </row>
    <row r="36" spans="1:8" x14ac:dyDescent="0.2">
      <c r="A36" s="271"/>
      <c r="B36" s="78" t="s">
        <v>204</v>
      </c>
      <c r="C36" s="79">
        <v>853</v>
      </c>
      <c r="D36" s="75" t="s">
        <v>50</v>
      </c>
      <c r="E36" s="75" t="s">
        <v>272</v>
      </c>
      <c r="F36" s="75" t="s">
        <v>157</v>
      </c>
      <c r="G36" s="75"/>
      <c r="H36" s="240">
        <f>H37</f>
        <v>24.923999999999999</v>
      </c>
    </row>
    <row r="37" spans="1:8" x14ac:dyDescent="0.2">
      <c r="A37" s="271"/>
      <c r="B37" s="73" t="s">
        <v>205</v>
      </c>
      <c r="C37" s="79">
        <v>853</v>
      </c>
      <c r="D37" s="75" t="s">
        <v>50</v>
      </c>
      <c r="E37" s="75" t="s">
        <v>272</v>
      </c>
      <c r="F37" s="75" t="s">
        <v>165</v>
      </c>
      <c r="G37" s="75"/>
      <c r="H37" s="240">
        <f>H38</f>
        <v>24.923999999999999</v>
      </c>
    </row>
    <row r="38" spans="1:8" x14ac:dyDescent="0.2">
      <c r="A38" s="271"/>
      <c r="B38" s="73" t="s">
        <v>274</v>
      </c>
      <c r="C38" s="79">
        <v>853</v>
      </c>
      <c r="D38" s="75" t="s">
        <v>50</v>
      </c>
      <c r="E38" s="75" t="s">
        <v>272</v>
      </c>
      <c r="F38" s="75" t="s">
        <v>281</v>
      </c>
      <c r="G38" s="75" t="s">
        <v>276</v>
      </c>
      <c r="H38" s="240">
        <v>24.923999999999999</v>
      </c>
    </row>
    <row r="39" spans="1:8" s="85" customFormat="1" ht="15.75" x14ac:dyDescent="0.2">
      <c r="A39" s="271"/>
      <c r="B39" s="67" t="s">
        <v>194</v>
      </c>
      <c r="C39" s="82">
        <v>853</v>
      </c>
      <c r="D39" s="69" t="s">
        <v>50</v>
      </c>
      <c r="E39" s="69" t="s">
        <v>59</v>
      </c>
      <c r="F39" s="76"/>
      <c r="G39" s="83"/>
      <c r="H39" s="84">
        <f>H40</f>
        <v>1</v>
      </c>
    </row>
    <row r="40" spans="1:8" ht="18.75" customHeight="1" x14ac:dyDescent="0.2">
      <c r="A40" s="271"/>
      <c r="B40" s="73" t="s">
        <v>195</v>
      </c>
      <c r="C40" s="79">
        <v>853</v>
      </c>
      <c r="D40" s="75" t="s">
        <v>50</v>
      </c>
      <c r="E40" s="75" t="s">
        <v>59</v>
      </c>
      <c r="F40" s="75" t="s">
        <v>157</v>
      </c>
      <c r="G40" s="75"/>
      <c r="H40" s="216">
        <f>H42</f>
        <v>1</v>
      </c>
    </row>
    <row r="41" spans="1:8" ht="18.75" customHeight="1" x14ac:dyDescent="0.2">
      <c r="A41" s="271"/>
      <c r="B41" s="73" t="s">
        <v>196</v>
      </c>
      <c r="C41" s="79">
        <v>853</v>
      </c>
      <c r="D41" s="75" t="s">
        <v>50</v>
      </c>
      <c r="E41" s="75" t="s">
        <v>59</v>
      </c>
      <c r="F41" s="75" t="s">
        <v>197</v>
      </c>
      <c r="G41" s="75"/>
      <c r="H41" s="216">
        <v>1</v>
      </c>
    </row>
    <row r="42" spans="1:8" ht="26.25" customHeight="1" x14ac:dyDescent="0.2">
      <c r="A42" s="271"/>
      <c r="B42" s="73" t="s">
        <v>198</v>
      </c>
      <c r="C42" s="79">
        <v>853</v>
      </c>
      <c r="D42" s="75" t="s">
        <v>50</v>
      </c>
      <c r="E42" s="75" t="s">
        <v>59</v>
      </c>
      <c r="F42" s="86" t="s">
        <v>161</v>
      </c>
      <c r="G42" s="75"/>
      <c r="H42" s="216">
        <f>H43</f>
        <v>1</v>
      </c>
    </row>
    <row r="43" spans="1:8" ht="16.5" customHeight="1" x14ac:dyDescent="0.2">
      <c r="A43" s="271"/>
      <c r="B43" s="77" t="s">
        <v>162</v>
      </c>
      <c r="C43" s="79">
        <v>853</v>
      </c>
      <c r="D43" s="75" t="s">
        <v>50</v>
      </c>
      <c r="E43" s="75" t="s">
        <v>59</v>
      </c>
      <c r="F43" s="86" t="s">
        <v>161</v>
      </c>
      <c r="G43" s="75" t="s">
        <v>163</v>
      </c>
      <c r="H43" s="216">
        <v>1</v>
      </c>
    </row>
    <row r="44" spans="1:8" ht="16.5" customHeight="1" x14ac:dyDescent="0.2">
      <c r="A44" s="271"/>
      <c r="B44" s="67" t="s">
        <v>199</v>
      </c>
      <c r="C44" s="82">
        <v>853</v>
      </c>
      <c r="D44" s="69" t="s">
        <v>50</v>
      </c>
      <c r="E44" s="69" t="s">
        <v>61</v>
      </c>
      <c r="F44" s="76"/>
      <c r="G44" s="83"/>
      <c r="H44" s="72">
        <f>H45</f>
        <v>1882.0688</v>
      </c>
    </row>
    <row r="45" spans="1:8" ht="64.5" customHeight="1" x14ac:dyDescent="0.2">
      <c r="A45" s="271"/>
      <c r="B45" s="77" t="s">
        <v>200</v>
      </c>
      <c r="C45" s="79">
        <v>853</v>
      </c>
      <c r="D45" s="75" t="s">
        <v>50</v>
      </c>
      <c r="E45" s="75" t="s">
        <v>61</v>
      </c>
      <c r="F45" s="86" t="s">
        <v>102</v>
      </c>
      <c r="G45" s="75"/>
      <c r="H45" s="216">
        <f>H46+H47+H48+H49+H50+H51+H52</f>
        <v>1882.0688</v>
      </c>
    </row>
    <row r="46" spans="1:8" ht="16.5" customHeight="1" x14ac:dyDescent="0.2">
      <c r="A46" s="271"/>
      <c r="B46" s="77" t="s">
        <v>101</v>
      </c>
      <c r="C46" s="79">
        <v>853</v>
      </c>
      <c r="D46" s="75" t="s">
        <v>50</v>
      </c>
      <c r="E46" s="75" t="s">
        <v>61</v>
      </c>
      <c r="F46" s="86" t="s">
        <v>102</v>
      </c>
      <c r="G46" s="75" t="s">
        <v>103</v>
      </c>
      <c r="H46" s="216">
        <v>947</v>
      </c>
    </row>
    <row r="47" spans="1:8" ht="39" customHeight="1" x14ac:dyDescent="0.2">
      <c r="A47" s="271"/>
      <c r="B47" s="77" t="s">
        <v>201</v>
      </c>
      <c r="C47" s="79">
        <v>853</v>
      </c>
      <c r="D47" s="75" t="s">
        <v>50</v>
      </c>
      <c r="E47" s="75" t="s">
        <v>61</v>
      </c>
      <c r="F47" s="86" t="s">
        <v>102</v>
      </c>
      <c r="G47" s="75" t="s">
        <v>104</v>
      </c>
      <c r="H47" s="216">
        <v>286</v>
      </c>
    </row>
    <row r="48" spans="1:8" ht="29.25" customHeight="1" x14ac:dyDescent="0.2">
      <c r="A48" s="271"/>
      <c r="B48" s="77" t="s">
        <v>186</v>
      </c>
      <c r="C48" s="79">
        <v>853</v>
      </c>
      <c r="D48" s="75" t="s">
        <v>50</v>
      </c>
      <c r="E48" s="75" t="s">
        <v>61</v>
      </c>
      <c r="F48" s="86" t="s">
        <v>102</v>
      </c>
      <c r="G48" s="75" t="s">
        <v>96</v>
      </c>
      <c r="H48" s="216">
        <v>60.5</v>
      </c>
    </row>
    <row r="49" spans="1:8" ht="27" customHeight="1" x14ac:dyDescent="0.2">
      <c r="A49" s="271"/>
      <c r="B49" s="77" t="s">
        <v>202</v>
      </c>
      <c r="C49" s="79">
        <v>853</v>
      </c>
      <c r="D49" s="75" t="s">
        <v>50</v>
      </c>
      <c r="E49" s="75" t="s">
        <v>61</v>
      </c>
      <c r="F49" s="86" t="s">
        <v>102</v>
      </c>
      <c r="G49" s="75" t="s">
        <v>99</v>
      </c>
      <c r="H49" s="216">
        <v>555.92367000000002</v>
      </c>
    </row>
    <row r="50" spans="1:8" x14ac:dyDescent="0.2">
      <c r="A50" s="271"/>
      <c r="B50" s="77" t="s">
        <v>106</v>
      </c>
      <c r="C50" s="79">
        <v>853</v>
      </c>
      <c r="D50" s="75" t="s">
        <v>50</v>
      </c>
      <c r="E50" s="75" t="s">
        <v>61</v>
      </c>
      <c r="F50" s="86" t="s">
        <v>102</v>
      </c>
      <c r="G50" s="75" t="s">
        <v>107</v>
      </c>
      <c r="H50" s="216">
        <v>7.5861299999999998</v>
      </c>
    </row>
    <row r="51" spans="1:8" x14ac:dyDescent="0.2">
      <c r="A51" s="271"/>
      <c r="B51" s="77" t="s">
        <v>108</v>
      </c>
      <c r="C51" s="79">
        <v>853</v>
      </c>
      <c r="D51" s="75" t="s">
        <v>50</v>
      </c>
      <c r="E51" s="75" t="s">
        <v>61</v>
      </c>
      <c r="F51" s="86" t="s">
        <v>102</v>
      </c>
      <c r="G51" s="75" t="s">
        <v>109</v>
      </c>
      <c r="H51" s="216">
        <v>0</v>
      </c>
    </row>
    <row r="52" spans="1:8" x14ac:dyDescent="0.2">
      <c r="A52" s="271"/>
      <c r="B52" s="77" t="s">
        <v>100</v>
      </c>
      <c r="C52" s="79">
        <v>853</v>
      </c>
      <c r="D52" s="75" t="s">
        <v>50</v>
      </c>
      <c r="E52" s="75" t="s">
        <v>61</v>
      </c>
      <c r="F52" s="86" t="s">
        <v>102</v>
      </c>
      <c r="G52" s="75" t="s">
        <v>31</v>
      </c>
      <c r="H52" s="216">
        <v>25.059000000000001</v>
      </c>
    </row>
    <row r="53" spans="1:8" s="85" customFormat="1" ht="18" customHeight="1" x14ac:dyDescent="0.2">
      <c r="A53" s="271"/>
      <c r="B53" s="87" t="s">
        <v>203</v>
      </c>
      <c r="C53" s="88">
        <v>853</v>
      </c>
      <c r="D53" s="89" t="s">
        <v>53</v>
      </c>
      <c r="E53" s="89"/>
      <c r="F53" s="88"/>
      <c r="G53" s="90"/>
      <c r="H53" s="91">
        <f>H54</f>
        <v>177.1</v>
      </c>
    </row>
    <row r="54" spans="1:8" ht="22.5" customHeight="1" x14ac:dyDescent="0.2">
      <c r="A54" s="271"/>
      <c r="B54" s="92" t="s">
        <v>64</v>
      </c>
      <c r="C54" s="82">
        <v>853</v>
      </c>
      <c r="D54" s="69" t="s">
        <v>53</v>
      </c>
      <c r="E54" s="69" t="s">
        <v>67</v>
      </c>
      <c r="F54" s="70"/>
      <c r="G54" s="71"/>
      <c r="H54" s="84">
        <f>H55</f>
        <v>177.1</v>
      </c>
    </row>
    <row r="55" spans="1:8" ht="16.5" customHeight="1" x14ac:dyDescent="0.2">
      <c r="A55" s="271"/>
      <c r="B55" s="78" t="s">
        <v>204</v>
      </c>
      <c r="C55" s="79">
        <v>853</v>
      </c>
      <c r="D55" s="75" t="s">
        <v>53</v>
      </c>
      <c r="E55" s="75" t="s">
        <v>67</v>
      </c>
      <c r="F55" s="75" t="s">
        <v>157</v>
      </c>
      <c r="G55" s="75"/>
      <c r="H55" s="215">
        <f>H56</f>
        <v>177.1</v>
      </c>
    </row>
    <row r="56" spans="1:8" ht="14.25" customHeight="1" x14ac:dyDescent="0.2">
      <c r="A56" s="271"/>
      <c r="B56" s="78" t="s">
        <v>205</v>
      </c>
      <c r="C56" s="79">
        <v>853</v>
      </c>
      <c r="D56" s="75" t="s">
        <v>53</v>
      </c>
      <c r="E56" s="75" t="s">
        <v>67</v>
      </c>
      <c r="F56" s="75" t="s">
        <v>165</v>
      </c>
      <c r="G56" s="75"/>
      <c r="H56" s="215">
        <f>H57</f>
        <v>177.1</v>
      </c>
    </row>
    <row r="57" spans="1:8" ht="25.5" x14ac:dyDescent="0.2">
      <c r="A57" s="271"/>
      <c r="B57" s="78" t="s">
        <v>164</v>
      </c>
      <c r="C57" s="79">
        <v>853</v>
      </c>
      <c r="D57" s="75" t="s">
        <v>53</v>
      </c>
      <c r="E57" s="75" t="s">
        <v>67</v>
      </c>
      <c r="F57" s="75" t="s">
        <v>167</v>
      </c>
      <c r="G57" s="75"/>
      <c r="H57" s="215">
        <f>H58</f>
        <v>177.1</v>
      </c>
    </row>
    <row r="58" spans="1:8" ht="27.75" customHeight="1" x14ac:dyDescent="0.2">
      <c r="A58" s="271"/>
      <c r="B58" s="78" t="s">
        <v>166</v>
      </c>
      <c r="C58" s="79">
        <v>853</v>
      </c>
      <c r="D58" s="75" t="s">
        <v>53</v>
      </c>
      <c r="E58" s="75" t="s">
        <v>67</v>
      </c>
      <c r="F58" s="75" t="s">
        <v>167</v>
      </c>
      <c r="G58" s="75"/>
      <c r="H58" s="215">
        <f>H59+H60</f>
        <v>177.1</v>
      </c>
    </row>
    <row r="59" spans="1:8" ht="36.75" customHeight="1" x14ac:dyDescent="0.2">
      <c r="A59" s="271"/>
      <c r="B59" s="73" t="s">
        <v>168</v>
      </c>
      <c r="C59" s="74">
        <v>853</v>
      </c>
      <c r="D59" s="75" t="s">
        <v>53</v>
      </c>
      <c r="E59" s="75" t="s">
        <v>67</v>
      </c>
      <c r="F59" s="75" t="s">
        <v>167</v>
      </c>
      <c r="G59" s="75" t="s">
        <v>91</v>
      </c>
      <c r="H59" s="216">
        <v>136</v>
      </c>
    </row>
    <row r="60" spans="1:8" ht="42.75" customHeight="1" x14ac:dyDescent="0.2">
      <c r="A60" s="271"/>
      <c r="B60" s="73" t="s">
        <v>183</v>
      </c>
      <c r="C60" s="74">
        <v>853</v>
      </c>
      <c r="D60" s="75" t="s">
        <v>53</v>
      </c>
      <c r="E60" s="75" t="s">
        <v>67</v>
      </c>
      <c r="F60" s="75" t="s">
        <v>167</v>
      </c>
      <c r="G60" s="75" t="s">
        <v>94</v>
      </c>
      <c r="H60" s="216">
        <v>41.1</v>
      </c>
    </row>
    <row r="61" spans="1:8" s="85" customFormat="1" ht="30.75" customHeight="1" x14ac:dyDescent="0.2">
      <c r="A61" s="271"/>
      <c r="B61" s="93" t="s">
        <v>206</v>
      </c>
      <c r="C61" s="94">
        <v>853</v>
      </c>
      <c r="D61" s="95" t="s">
        <v>67</v>
      </c>
      <c r="E61" s="95"/>
      <c r="F61" s="94"/>
      <c r="G61" s="96"/>
      <c r="H61" s="97">
        <f>H62</f>
        <v>55</v>
      </c>
    </row>
    <row r="62" spans="1:8" ht="36.75" customHeight="1" x14ac:dyDescent="0.2">
      <c r="A62" s="271"/>
      <c r="B62" s="67" t="s">
        <v>68</v>
      </c>
      <c r="C62" s="98">
        <v>853</v>
      </c>
      <c r="D62" s="99" t="s">
        <v>67</v>
      </c>
      <c r="E62" s="99" t="s">
        <v>123</v>
      </c>
      <c r="F62" s="70"/>
      <c r="G62" s="71"/>
      <c r="H62" s="100">
        <f>H63</f>
        <v>55</v>
      </c>
    </row>
    <row r="63" spans="1:8" ht="54" customHeight="1" x14ac:dyDescent="0.2">
      <c r="A63" s="271"/>
      <c r="B63" s="73" t="s">
        <v>263</v>
      </c>
      <c r="C63" s="74">
        <v>853</v>
      </c>
      <c r="D63" s="75" t="s">
        <v>67</v>
      </c>
      <c r="E63" s="75" t="s">
        <v>123</v>
      </c>
      <c r="F63" s="75" t="s">
        <v>117</v>
      </c>
      <c r="G63" s="75"/>
      <c r="H63" s="216">
        <f>H64</f>
        <v>55</v>
      </c>
    </row>
    <row r="64" spans="1:8" ht="27.75" customHeight="1" x14ac:dyDescent="0.2">
      <c r="A64" s="271"/>
      <c r="B64" s="73" t="s">
        <v>207</v>
      </c>
      <c r="C64" s="74">
        <v>853</v>
      </c>
      <c r="D64" s="75" t="s">
        <v>67</v>
      </c>
      <c r="E64" s="75" t="s">
        <v>123</v>
      </c>
      <c r="F64" s="75" t="s">
        <v>119</v>
      </c>
      <c r="G64" s="75"/>
      <c r="H64" s="216">
        <f>H65</f>
        <v>55</v>
      </c>
    </row>
    <row r="65" spans="1:8" ht="41.25" customHeight="1" x14ac:dyDescent="0.2">
      <c r="A65" s="271"/>
      <c r="B65" s="73" t="s">
        <v>120</v>
      </c>
      <c r="C65" s="74">
        <v>853</v>
      </c>
      <c r="D65" s="75" t="s">
        <v>67</v>
      </c>
      <c r="E65" s="75" t="s">
        <v>123</v>
      </c>
      <c r="F65" s="75" t="s">
        <v>121</v>
      </c>
      <c r="G65" s="75"/>
      <c r="H65" s="216">
        <f>H66</f>
        <v>55</v>
      </c>
    </row>
    <row r="66" spans="1:8" ht="28.5" customHeight="1" x14ac:dyDescent="0.2">
      <c r="A66" s="271"/>
      <c r="B66" s="73" t="s">
        <v>202</v>
      </c>
      <c r="C66" s="74">
        <v>853</v>
      </c>
      <c r="D66" s="75" t="s">
        <v>67</v>
      </c>
      <c r="E66" s="75" t="s">
        <v>123</v>
      </c>
      <c r="F66" s="75" t="s">
        <v>121</v>
      </c>
      <c r="G66" s="75" t="s">
        <v>99</v>
      </c>
      <c r="H66" s="216">
        <f>20+20+15</f>
        <v>55</v>
      </c>
    </row>
    <row r="67" spans="1:8" ht="15.75" x14ac:dyDescent="0.2">
      <c r="A67" s="271"/>
      <c r="B67" s="101" t="s">
        <v>208</v>
      </c>
      <c r="C67" s="62">
        <v>853</v>
      </c>
      <c r="D67" s="64" t="s">
        <v>55</v>
      </c>
      <c r="E67" s="64"/>
      <c r="F67" s="65"/>
      <c r="G67" s="66"/>
      <c r="H67" s="102">
        <f>H68</f>
        <v>689.95600000000002</v>
      </c>
    </row>
    <row r="68" spans="1:8" s="85" customFormat="1" ht="15.75" x14ac:dyDescent="0.2">
      <c r="A68" s="271"/>
      <c r="B68" s="103" t="s">
        <v>174</v>
      </c>
      <c r="C68" s="104">
        <v>853</v>
      </c>
      <c r="D68" s="105" t="s">
        <v>55</v>
      </c>
      <c r="E68" s="105" t="s">
        <v>69</v>
      </c>
      <c r="F68" s="106"/>
      <c r="G68" s="107"/>
      <c r="H68" s="108">
        <f>H70+H71+H73</f>
        <v>689.95600000000002</v>
      </c>
    </row>
    <row r="69" spans="1:8" s="85" customFormat="1" ht="25.5" x14ac:dyDescent="0.2">
      <c r="A69" s="271"/>
      <c r="B69" s="73" t="s">
        <v>164</v>
      </c>
      <c r="C69" s="74">
        <v>853</v>
      </c>
      <c r="D69" s="256" t="s">
        <v>55</v>
      </c>
      <c r="E69" s="256" t="s">
        <v>69</v>
      </c>
      <c r="F69" s="75" t="s">
        <v>165</v>
      </c>
      <c r="G69" s="257"/>
      <c r="H69" s="258"/>
    </row>
    <row r="70" spans="1:8" s="85" customFormat="1" ht="22.5" customHeight="1" x14ac:dyDescent="0.2">
      <c r="A70" s="271"/>
      <c r="B70" s="73" t="s">
        <v>172</v>
      </c>
      <c r="C70" s="74">
        <v>853</v>
      </c>
      <c r="D70" s="75" t="s">
        <v>55</v>
      </c>
      <c r="E70" s="75" t="s">
        <v>69</v>
      </c>
      <c r="F70" s="75" t="s">
        <v>175</v>
      </c>
      <c r="G70" s="75" t="s">
        <v>99</v>
      </c>
      <c r="H70" s="216">
        <v>40</v>
      </c>
    </row>
    <row r="71" spans="1:8" s="85" customFormat="1" x14ac:dyDescent="0.2">
      <c r="A71" s="271"/>
      <c r="B71" s="109" t="s">
        <v>106</v>
      </c>
      <c r="C71" s="110">
        <v>853</v>
      </c>
      <c r="D71" s="75" t="s">
        <v>55</v>
      </c>
      <c r="E71" s="217" t="s">
        <v>69</v>
      </c>
      <c r="F71" s="111" t="s">
        <v>175</v>
      </c>
      <c r="G71" s="110">
        <v>247</v>
      </c>
      <c r="H71" s="218">
        <v>92</v>
      </c>
    </row>
    <row r="72" spans="1:8" s="85" customFormat="1" ht="51" x14ac:dyDescent="0.2">
      <c r="A72" s="271"/>
      <c r="B72" s="109" t="s">
        <v>283</v>
      </c>
      <c r="C72" s="110">
        <v>853</v>
      </c>
      <c r="D72" s="75" t="s">
        <v>55</v>
      </c>
      <c r="E72" s="217" t="s">
        <v>69</v>
      </c>
      <c r="F72" s="111" t="s">
        <v>284</v>
      </c>
      <c r="G72" s="110"/>
      <c r="H72" s="218">
        <f>H73</f>
        <v>557.95600000000002</v>
      </c>
    </row>
    <row r="73" spans="1:8" s="85" customFormat="1" x14ac:dyDescent="0.2">
      <c r="A73" s="271"/>
      <c r="B73" s="73" t="s">
        <v>172</v>
      </c>
      <c r="C73" s="110">
        <v>853</v>
      </c>
      <c r="D73" s="75" t="s">
        <v>55</v>
      </c>
      <c r="E73" s="217" t="s">
        <v>69</v>
      </c>
      <c r="F73" s="111" t="s">
        <v>284</v>
      </c>
      <c r="G73" s="110">
        <v>244</v>
      </c>
      <c r="H73" s="236">
        <v>557.95600000000002</v>
      </c>
    </row>
    <row r="74" spans="1:8" s="85" customFormat="1" ht="15.75" x14ac:dyDescent="0.2">
      <c r="A74" s="271"/>
      <c r="B74" s="93" t="s">
        <v>129</v>
      </c>
      <c r="C74" s="62">
        <v>853</v>
      </c>
      <c r="D74" s="64" t="s">
        <v>71</v>
      </c>
      <c r="E74" s="64" t="s">
        <v>67</v>
      </c>
      <c r="F74" s="112"/>
      <c r="G74" s="113"/>
      <c r="H74" s="97">
        <f>H77+H78</f>
        <v>187.23089999999999</v>
      </c>
    </row>
    <row r="75" spans="1:8" s="85" customFormat="1" ht="32.25" customHeight="1" x14ac:dyDescent="0.2">
      <c r="A75" s="271"/>
      <c r="B75" s="73" t="s">
        <v>202</v>
      </c>
      <c r="C75" s="110">
        <v>853</v>
      </c>
      <c r="D75" s="75" t="s">
        <v>71</v>
      </c>
      <c r="E75" s="217" t="s">
        <v>67</v>
      </c>
      <c r="F75" s="111" t="s">
        <v>171</v>
      </c>
      <c r="G75" s="110"/>
      <c r="H75" s="236">
        <f>H76</f>
        <v>10.578000000000001</v>
      </c>
    </row>
    <row r="76" spans="1:8" s="85" customFormat="1" ht="19.5" customHeight="1" x14ac:dyDescent="0.2">
      <c r="A76" s="271"/>
      <c r="B76" s="73" t="s">
        <v>92</v>
      </c>
      <c r="C76" s="110">
        <v>853</v>
      </c>
      <c r="D76" s="75" t="s">
        <v>71</v>
      </c>
      <c r="E76" s="217" t="s">
        <v>67</v>
      </c>
      <c r="F76" s="111" t="s">
        <v>171</v>
      </c>
      <c r="G76" s="110"/>
      <c r="H76" s="236">
        <f>H77</f>
        <v>10.578000000000001</v>
      </c>
    </row>
    <row r="77" spans="1:8" s="85" customFormat="1" ht="19.5" customHeight="1" x14ac:dyDescent="0.2">
      <c r="A77" s="271"/>
      <c r="B77" s="73" t="s">
        <v>129</v>
      </c>
      <c r="C77" s="110">
        <v>853</v>
      </c>
      <c r="D77" s="75" t="s">
        <v>71</v>
      </c>
      <c r="E77" s="217" t="s">
        <v>67</v>
      </c>
      <c r="F77" s="75" t="s">
        <v>171</v>
      </c>
      <c r="G77" s="110">
        <v>244</v>
      </c>
      <c r="H77" s="236">
        <f>8.8+1.778</f>
        <v>10.578000000000001</v>
      </c>
    </row>
    <row r="78" spans="1:8" ht="15.75" x14ac:dyDescent="0.2">
      <c r="A78" s="271"/>
      <c r="B78" s="67" t="s">
        <v>129</v>
      </c>
      <c r="C78" s="98">
        <v>853</v>
      </c>
      <c r="D78" s="99" t="s">
        <v>71</v>
      </c>
      <c r="E78" s="99" t="s">
        <v>67</v>
      </c>
      <c r="F78" s="70"/>
      <c r="G78" s="71"/>
      <c r="H78" s="114">
        <f>H82+H86+H88</f>
        <v>176.65289999999999</v>
      </c>
    </row>
    <row r="79" spans="1:8" x14ac:dyDescent="0.2">
      <c r="A79" s="271"/>
      <c r="B79" s="73" t="s">
        <v>210</v>
      </c>
      <c r="C79" s="74">
        <v>853</v>
      </c>
      <c r="D79" s="75" t="s">
        <v>71</v>
      </c>
      <c r="E79" s="75" t="s">
        <v>67</v>
      </c>
      <c r="F79" s="75" t="s">
        <v>124</v>
      </c>
      <c r="G79" s="75"/>
      <c r="H79" s="215">
        <f>H80</f>
        <v>20.37</v>
      </c>
    </row>
    <row r="80" spans="1:8" ht="25.5" x14ac:dyDescent="0.2">
      <c r="A80" s="271"/>
      <c r="B80" s="73" t="s">
        <v>211</v>
      </c>
      <c r="C80" s="74">
        <v>853</v>
      </c>
      <c r="D80" s="75" t="s">
        <v>71</v>
      </c>
      <c r="E80" s="75" t="s">
        <v>67</v>
      </c>
      <c r="F80" s="75" t="s">
        <v>126</v>
      </c>
      <c r="G80" s="75"/>
      <c r="H80" s="215">
        <f>H81</f>
        <v>20.37</v>
      </c>
    </row>
    <row r="81" spans="1:8" x14ac:dyDescent="0.2">
      <c r="A81" s="271"/>
      <c r="B81" s="73" t="s">
        <v>127</v>
      </c>
      <c r="C81" s="74">
        <v>853</v>
      </c>
      <c r="D81" s="75" t="s">
        <v>71</v>
      </c>
      <c r="E81" s="75" t="s">
        <v>67</v>
      </c>
      <c r="F81" s="75" t="s">
        <v>128</v>
      </c>
      <c r="G81" s="75"/>
      <c r="H81" s="215">
        <f>H82</f>
        <v>20.37</v>
      </c>
    </row>
    <row r="82" spans="1:8" x14ac:dyDescent="0.2">
      <c r="A82" s="271"/>
      <c r="B82" s="73" t="s">
        <v>106</v>
      </c>
      <c r="C82" s="74">
        <v>853</v>
      </c>
      <c r="D82" s="75" t="s">
        <v>71</v>
      </c>
      <c r="E82" s="75" t="s">
        <v>67</v>
      </c>
      <c r="F82" s="75" t="s">
        <v>128</v>
      </c>
      <c r="G82" s="75" t="s">
        <v>107</v>
      </c>
      <c r="H82" s="215">
        <v>20.37</v>
      </c>
    </row>
    <row r="83" spans="1:8" ht="25.5" x14ac:dyDescent="0.2">
      <c r="A83" s="271"/>
      <c r="B83" s="73" t="s">
        <v>212</v>
      </c>
      <c r="C83" s="74">
        <v>853</v>
      </c>
      <c r="D83" s="75" t="s">
        <v>71</v>
      </c>
      <c r="E83" s="75" t="s">
        <v>67</v>
      </c>
      <c r="F83" s="75" t="s">
        <v>124</v>
      </c>
      <c r="G83" s="75"/>
      <c r="H83" s="215">
        <f>H84</f>
        <v>94.231999999999999</v>
      </c>
    </row>
    <row r="84" spans="1:8" ht="25.5" x14ac:dyDescent="0.2">
      <c r="A84" s="271"/>
      <c r="B84" s="73" t="s">
        <v>156</v>
      </c>
      <c r="C84" s="74">
        <v>853</v>
      </c>
      <c r="D84" s="75" t="s">
        <v>71</v>
      </c>
      <c r="E84" s="75" t="s">
        <v>67</v>
      </c>
      <c r="F84" s="75" t="s">
        <v>126</v>
      </c>
      <c r="G84" s="75"/>
      <c r="H84" s="215">
        <f>H85</f>
        <v>94.231999999999999</v>
      </c>
    </row>
    <row r="85" spans="1:8" ht="38.25" x14ac:dyDescent="0.2">
      <c r="A85" s="271"/>
      <c r="B85" s="73" t="s">
        <v>170</v>
      </c>
      <c r="C85" s="74">
        <v>853</v>
      </c>
      <c r="D85" s="75" t="s">
        <v>71</v>
      </c>
      <c r="E85" s="75" t="s">
        <v>67</v>
      </c>
      <c r="F85" s="75" t="s">
        <v>130</v>
      </c>
      <c r="G85" s="75"/>
      <c r="H85" s="215">
        <f>H86</f>
        <v>94.231999999999999</v>
      </c>
    </row>
    <row r="86" spans="1:8" ht="29.25" customHeight="1" x14ac:dyDescent="0.2">
      <c r="A86" s="271"/>
      <c r="B86" s="73" t="s">
        <v>202</v>
      </c>
      <c r="C86" s="74">
        <v>853</v>
      </c>
      <c r="D86" s="75" t="s">
        <v>71</v>
      </c>
      <c r="E86" s="75" t="s">
        <v>67</v>
      </c>
      <c r="F86" s="75" t="s">
        <v>130</v>
      </c>
      <c r="G86" s="75" t="s">
        <v>99</v>
      </c>
      <c r="H86" s="215">
        <f>16.73+31.33+46.172</f>
        <v>94.231999999999999</v>
      </c>
    </row>
    <row r="87" spans="1:8" ht="63.75" x14ac:dyDescent="0.2">
      <c r="A87" s="271"/>
      <c r="B87" s="117" t="s">
        <v>268</v>
      </c>
      <c r="C87" s="74">
        <v>853</v>
      </c>
      <c r="D87" s="75" t="s">
        <v>71</v>
      </c>
      <c r="E87" s="75" t="s">
        <v>67</v>
      </c>
      <c r="F87" s="75" t="s">
        <v>267</v>
      </c>
      <c r="G87" s="75"/>
      <c r="H87" s="233">
        <f>H88</f>
        <v>62.050899999999999</v>
      </c>
    </row>
    <row r="88" spans="1:8" ht="29.25" customHeight="1" x14ac:dyDescent="0.2">
      <c r="A88" s="271"/>
      <c r="B88" s="73" t="s">
        <v>202</v>
      </c>
      <c r="C88" s="74">
        <v>853</v>
      </c>
      <c r="D88" s="75" t="s">
        <v>71</v>
      </c>
      <c r="E88" s="75" t="s">
        <v>67</v>
      </c>
      <c r="F88" s="75" t="s">
        <v>267</v>
      </c>
      <c r="G88" s="75" t="s">
        <v>99</v>
      </c>
      <c r="H88" s="233">
        <v>62.050899999999999</v>
      </c>
    </row>
    <row r="89" spans="1:8" s="85" customFormat="1" ht="15.75" x14ac:dyDescent="0.2">
      <c r="A89" s="271"/>
      <c r="B89" s="87" t="s">
        <v>73</v>
      </c>
      <c r="C89" s="88">
        <v>853</v>
      </c>
      <c r="D89" s="63" t="s">
        <v>74</v>
      </c>
      <c r="E89" s="63"/>
      <c r="F89" s="88"/>
      <c r="G89" s="90"/>
      <c r="H89" s="115">
        <f>H93+H96+H97</f>
        <v>2328.7201999999997</v>
      </c>
    </row>
    <row r="90" spans="1:8" s="27" customFormat="1" x14ac:dyDescent="0.2">
      <c r="A90" s="271"/>
      <c r="B90" s="78" t="s">
        <v>75</v>
      </c>
      <c r="C90" s="79">
        <v>853</v>
      </c>
      <c r="D90" s="75" t="s">
        <v>74</v>
      </c>
      <c r="E90" s="75" t="s">
        <v>50</v>
      </c>
      <c r="F90" s="1"/>
      <c r="G90" s="79"/>
      <c r="H90" s="216">
        <f>H91</f>
        <v>370</v>
      </c>
    </row>
    <row r="91" spans="1:8" s="27" customFormat="1" ht="38.25" x14ac:dyDescent="0.2">
      <c r="A91" s="271"/>
      <c r="B91" s="116" t="s">
        <v>264</v>
      </c>
      <c r="C91" s="79">
        <v>853</v>
      </c>
      <c r="D91" s="75" t="s">
        <v>74</v>
      </c>
      <c r="E91" s="75" t="s">
        <v>50</v>
      </c>
      <c r="F91" s="79" t="s">
        <v>131</v>
      </c>
      <c r="G91" s="79"/>
      <c r="H91" s="216">
        <f>H92</f>
        <v>370</v>
      </c>
    </row>
    <row r="92" spans="1:8" s="27" customFormat="1" ht="90" customHeight="1" x14ac:dyDescent="0.2">
      <c r="A92" s="271"/>
      <c r="B92" s="219" t="s">
        <v>134</v>
      </c>
      <c r="C92" s="79">
        <v>853</v>
      </c>
      <c r="D92" s="75" t="s">
        <v>74</v>
      </c>
      <c r="E92" s="75" t="s">
        <v>50</v>
      </c>
      <c r="F92" s="75" t="s">
        <v>135</v>
      </c>
      <c r="G92" s="79"/>
      <c r="H92" s="216">
        <f>H93</f>
        <v>370</v>
      </c>
    </row>
    <row r="93" spans="1:8" s="27" customFormat="1" x14ac:dyDescent="0.2">
      <c r="A93" s="271"/>
      <c r="B93" s="73" t="s">
        <v>112</v>
      </c>
      <c r="C93" s="79">
        <v>853</v>
      </c>
      <c r="D93" s="75" t="s">
        <v>74</v>
      </c>
      <c r="E93" s="75" t="s">
        <v>50</v>
      </c>
      <c r="F93" s="75" t="s">
        <v>135</v>
      </c>
      <c r="G93" s="75" t="s">
        <v>113</v>
      </c>
      <c r="H93" s="216">
        <v>370</v>
      </c>
    </row>
    <row r="94" spans="1:8" s="27" customFormat="1" x14ac:dyDescent="0.2">
      <c r="A94" s="271"/>
      <c r="B94" s="117" t="s">
        <v>137</v>
      </c>
      <c r="C94" s="79">
        <v>853</v>
      </c>
      <c r="D94" s="75" t="s">
        <v>74</v>
      </c>
      <c r="E94" s="75" t="s">
        <v>55</v>
      </c>
      <c r="F94" s="75" t="s">
        <v>135</v>
      </c>
      <c r="G94" s="75"/>
      <c r="H94" s="216">
        <f>H95</f>
        <v>1008.7</v>
      </c>
    </row>
    <row r="95" spans="1:8" s="27" customFormat="1" ht="92.25" customHeight="1" x14ac:dyDescent="0.2">
      <c r="A95" s="271"/>
      <c r="B95" s="116" t="s">
        <v>134</v>
      </c>
      <c r="C95" s="79">
        <v>853</v>
      </c>
      <c r="D95" s="75" t="s">
        <v>74</v>
      </c>
      <c r="E95" s="75" t="s">
        <v>55</v>
      </c>
      <c r="F95" s="75" t="s">
        <v>135</v>
      </c>
      <c r="G95" s="75"/>
      <c r="H95" s="216">
        <f>H96</f>
        <v>1008.7</v>
      </c>
    </row>
    <row r="96" spans="1:8" s="27" customFormat="1" x14ac:dyDescent="0.2">
      <c r="A96" s="271"/>
      <c r="B96" s="73" t="s">
        <v>112</v>
      </c>
      <c r="C96" s="79">
        <v>853</v>
      </c>
      <c r="D96" s="75" t="s">
        <v>74</v>
      </c>
      <c r="E96" s="75" t="s">
        <v>55</v>
      </c>
      <c r="F96" s="75" t="s">
        <v>135</v>
      </c>
      <c r="G96" s="75" t="s">
        <v>113</v>
      </c>
      <c r="H96" s="216">
        <v>1008.7</v>
      </c>
    </row>
    <row r="97" spans="1:8" s="27" customFormat="1" ht="29.25" customHeight="1" x14ac:dyDescent="0.2">
      <c r="A97" s="271"/>
      <c r="B97" s="118" t="s">
        <v>138</v>
      </c>
      <c r="C97" s="119">
        <v>853</v>
      </c>
      <c r="D97" s="149" t="s">
        <v>74</v>
      </c>
      <c r="E97" s="149" t="s">
        <v>55</v>
      </c>
      <c r="F97" s="149" t="s">
        <v>139</v>
      </c>
      <c r="G97" s="149"/>
      <c r="H97" s="220">
        <f>H98+H100+H101+H103+H99</f>
        <v>950.02019999999993</v>
      </c>
    </row>
    <row r="98" spans="1:8" s="27" customFormat="1" ht="33" customHeight="1" x14ac:dyDescent="0.2">
      <c r="A98" s="271"/>
      <c r="B98" s="73" t="s">
        <v>105</v>
      </c>
      <c r="C98" s="79">
        <v>853</v>
      </c>
      <c r="D98" s="75" t="s">
        <v>74</v>
      </c>
      <c r="E98" s="75" t="s">
        <v>55</v>
      </c>
      <c r="F98" s="75" t="s">
        <v>139</v>
      </c>
      <c r="G98" s="75" t="s">
        <v>96</v>
      </c>
      <c r="H98" s="216">
        <v>16.100000000000001</v>
      </c>
    </row>
    <row r="99" spans="1:8" s="27" customFormat="1" ht="33" customHeight="1" x14ac:dyDescent="0.2">
      <c r="A99" s="271"/>
      <c r="B99" s="73" t="s">
        <v>270</v>
      </c>
      <c r="C99" s="79">
        <v>853</v>
      </c>
      <c r="D99" s="75" t="s">
        <v>74</v>
      </c>
      <c r="E99" s="75" t="s">
        <v>55</v>
      </c>
      <c r="F99" s="75" t="s">
        <v>139</v>
      </c>
      <c r="G99" s="75" t="s">
        <v>269</v>
      </c>
      <c r="H99" s="216">
        <v>582.29</v>
      </c>
    </row>
    <row r="100" spans="1:8" s="27" customFormat="1" ht="38.25" x14ac:dyDescent="0.2">
      <c r="A100" s="271"/>
      <c r="B100" s="73" t="s">
        <v>202</v>
      </c>
      <c r="C100" s="79">
        <v>853</v>
      </c>
      <c r="D100" s="75" t="s">
        <v>74</v>
      </c>
      <c r="E100" s="75" t="s">
        <v>55</v>
      </c>
      <c r="F100" s="75" t="s">
        <v>139</v>
      </c>
      <c r="G100" s="75" t="s">
        <v>99</v>
      </c>
      <c r="H100" s="216">
        <v>284</v>
      </c>
    </row>
    <row r="101" spans="1:8" s="27" customFormat="1" x14ac:dyDescent="0.2">
      <c r="A101" s="271"/>
      <c r="B101" s="73" t="s">
        <v>106</v>
      </c>
      <c r="C101" s="79">
        <v>853</v>
      </c>
      <c r="D101" s="75" t="s">
        <v>74</v>
      </c>
      <c r="E101" s="75" t="s">
        <v>55</v>
      </c>
      <c r="F101" s="75" t="s">
        <v>139</v>
      </c>
      <c r="G101" s="75" t="s">
        <v>107</v>
      </c>
      <c r="H101" s="216">
        <f>25.2+19.37004-6.93984</f>
        <v>37.630200000000002</v>
      </c>
    </row>
    <row r="102" spans="1:8" s="27" customFormat="1" ht="25.5" x14ac:dyDescent="0.2">
      <c r="A102" s="271"/>
      <c r="B102" s="73" t="s">
        <v>213</v>
      </c>
      <c r="C102" s="79">
        <v>853</v>
      </c>
      <c r="D102" s="75" t="s">
        <v>74</v>
      </c>
      <c r="E102" s="75" t="s">
        <v>55</v>
      </c>
      <c r="F102" s="75" t="s">
        <v>141</v>
      </c>
      <c r="G102" s="75"/>
      <c r="H102" s="216">
        <f>H103</f>
        <v>30</v>
      </c>
    </row>
    <row r="103" spans="1:8" s="27" customFormat="1" ht="38.25" x14ac:dyDescent="0.2">
      <c r="A103" s="271"/>
      <c r="B103" s="73" t="s">
        <v>202</v>
      </c>
      <c r="C103" s="79">
        <v>853</v>
      </c>
      <c r="D103" s="75" t="s">
        <v>74</v>
      </c>
      <c r="E103" s="75" t="s">
        <v>55</v>
      </c>
      <c r="F103" s="75" t="s">
        <v>141</v>
      </c>
      <c r="G103" s="75" t="s">
        <v>99</v>
      </c>
      <c r="H103" s="216">
        <v>30</v>
      </c>
    </row>
    <row r="104" spans="1:8" s="27" customFormat="1" ht="15.75" x14ac:dyDescent="0.2">
      <c r="A104" s="271"/>
      <c r="B104" s="214" t="s">
        <v>214</v>
      </c>
      <c r="C104" s="120">
        <v>853</v>
      </c>
      <c r="D104" s="65" t="s">
        <v>123</v>
      </c>
      <c r="E104" s="65"/>
      <c r="F104" s="65"/>
      <c r="G104" s="65"/>
      <c r="H104" s="121">
        <f>H105</f>
        <v>132.5</v>
      </c>
    </row>
    <row r="105" spans="1:8" s="27" customFormat="1" ht="14.25" x14ac:dyDescent="0.2">
      <c r="A105" s="271"/>
      <c r="B105" s="122" t="s">
        <v>78</v>
      </c>
      <c r="C105" s="123">
        <v>853</v>
      </c>
      <c r="D105" s="70" t="s">
        <v>123</v>
      </c>
      <c r="E105" s="70" t="s">
        <v>50</v>
      </c>
      <c r="F105" s="70"/>
      <c r="G105" s="70"/>
      <c r="H105" s="124">
        <f>H106</f>
        <v>132.5</v>
      </c>
    </row>
    <row r="106" spans="1:8" s="27" customFormat="1" x14ac:dyDescent="0.2">
      <c r="A106" s="271"/>
      <c r="B106" s="73" t="s">
        <v>215</v>
      </c>
      <c r="C106" s="79">
        <v>853</v>
      </c>
      <c r="D106" s="75" t="s">
        <v>123</v>
      </c>
      <c r="E106" s="75" t="s">
        <v>50</v>
      </c>
      <c r="F106" s="75" t="s">
        <v>157</v>
      </c>
      <c r="G106" s="75"/>
      <c r="H106" s="216">
        <f>H107</f>
        <v>132.5</v>
      </c>
    </row>
    <row r="107" spans="1:8" s="27" customFormat="1" ht="25.5" x14ac:dyDescent="0.2">
      <c r="A107" s="271"/>
      <c r="B107" s="73" t="s">
        <v>216</v>
      </c>
      <c r="C107" s="79">
        <v>853</v>
      </c>
      <c r="D107" s="75" t="s">
        <v>123</v>
      </c>
      <c r="E107" s="75" t="s">
        <v>50</v>
      </c>
      <c r="F107" s="75" t="s">
        <v>157</v>
      </c>
      <c r="G107" s="75"/>
      <c r="H107" s="216">
        <f>H108</f>
        <v>132.5</v>
      </c>
    </row>
    <row r="108" spans="1:8" s="27" customFormat="1" x14ac:dyDescent="0.2">
      <c r="A108" s="271"/>
      <c r="B108" s="73" t="s">
        <v>217</v>
      </c>
      <c r="C108" s="79">
        <v>853</v>
      </c>
      <c r="D108" s="75" t="s">
        <v>123</v>
      </c>
      <c r="E108" s="75" t="s">
        <v>50</v>
      </c>
      <c r="F108" s="75" t="s">
        <v>148</v>
      </c>
      <c r="G108" s="75"/>
      <c r="H108" s="216">
        <f>H109</f>
        <v>132.5</v>
      </c>
    </row>
    <row r="109" spans="1:8" s="27" customFormat="1" ht="38.25" x14ac:dyDescent="0.2">
      <c r="A109" s="271"/>
      <c r="B109" s="73" t="s">
        <v>218</v>
      </c>
      <c r="C109" s="79">
        <v>853</v>
      </c>
      <c r="D109" s="75" t="s">
        <v>123</v>
      </c>
      <c r="E109" s="75" t="s">
        <v>50</v>
      </c>
      <c r="F109" s="75" t="s">
        <v>148</v>
      </c>
      <c r="G109" s="75" t="s">
        <v>219</v>
      </c>
      <c r="H109" s="216">
        <v>132.5</v>
      </c>
    </row>
    <row r="110" spans="1:8" s="128" customFormat="1" ht="15.75" x14ac:dyDescent="0.2">
      <c r="A110" s="271"/>
      <c r="B110" s="93" t="s">
        <v>220</v>
      </c>
      <c r="C110" s="94">
        <v>853</v>
      </c>
      <c r="D110" s="125" t="s">
        <v>59</v>
      </c>
      <c r="E110" s="95"/>
      <c r="F110" s="126"/>
      <c r="G110" s="96"/>
      <c r="H110" s="127">
        <f>H111</f>
        <v>15.5</v>
      </c>
    </row>
    <row r="111" spans="1:8" ht="15.75" x14ac:dyDescent="0.2">
      <c r="A111" s="271"/>
      <c r="B111" s="67" t="s">
        <v>80</v>
      </c>
      <c r="C111" s="98">
        <v>853</v>
      </c>
      <c r="D111" s="99" t="s">
        <v>59</v>
      </c>
      <c r="E111" s="99" t="s">
        <v>50</v>
      </c>
      <c r="F111" s="70"/>
      <c r="G111" s="71"/>
      <c r="H111" s="100">
        <f>H112</f>
        <v>15.5</v>
      </c>
    </row>
    <row r="112" spans="1:8" ht="38.25" x14ac:dyDescent="0.2">
      <c r="A112" s="271"/>
      <c r="B112" s="129" t="s">
        <v>265</v>
      </c>
      <c r="C112" s="130">
        <v>853</v>
      </c>
      <c r="D112" s="75" t="s">
        <v>59</v>
      </c>
      <c r="E112" s="75" t="s">
        <v>50</v>
      </c>
      <c r="F112" s="75" t="s">
        <v>142</v>
      </c>
      <c r="G112" s="75"/>
      <c r="H112" s="216">
        <f>H115</f>
        <v>15.5</v>
      </c>
    </row>
    <row r="113" spans="1:8" ht="25.5" x14ac:dyDescent="0.2">
      <c r="A113" s="271"/>
      <c r="B113" s="129" t="s">
        <v>221</v>
      </c>
      <c r="C113" s="130">
        <v>853</v>
      </c>
      <c r="D113" s="75" t="s">
        <v>59</v>
      </c>
      <c r="E113" s="75" t="s">
        <v>50</v>
      </c>
      <c r="F113" s="75" t="s">
        <v>222</v>
      </c>
      <c r="G113" s="75"/>
      <c r="H113" s="216">
        <f>H114</f>
        <v>15.5</v>
      </c>
    </row>
    <row r="114" spans="1:8" ht="25.5" x14ac:dyDescent="0.2">
      <c r="A114" s="271"/>
      <c r="B114" s="129" t="s">
        <v>223</v>
      </c>
      <c r="C114" s="130">
        <v>853</v>
      </c>
      <c r="D114" s="75" t="s">
        <v>59</v>
      </c>
      <c r="E114" s="75" t="s">
        <v>50</v>
      </c>
      <c r="F114" s="75" t="s">
        <v>224</v>
      </c>
      <c r="G114" s="75"/>
      <c r="H114" s="216">
        <f>H115</f>
        <v>15.5</v>
      </c>
    </row>
    <row r="115" spans="1:8" ht="38.25" x14ac:dyDescent="0.2">
      <c r="A115" s="271"/>
      <c r="B115" s="73" t="s">
        <v>202</v>
      </c>
      <c r="C115" s="74">
        <v>853</v>
      </c>
      <c r="D115" s="75" t="s">
        <v>59</v>
      </c>
      <c r="E115" s="75" t="s">
        <v>50</v>
      </c>
      <c r="F115" s="75" t="s">
        <v>224</v>
      </c>
      <c r="G115" s="75" t="s">
        <v>99</v>
      </c>
      <c r="H115" s="216">
        <v>15.5</v>
      </c>
    </row>
    <row r="116" spans="1:8" x14ac:dyDescent="0.2">
      <c r="A116" s="272" t="s">
        <v>81</v>
      </c>
      <c r="B116" s="273"/>
      <c r="C116" s="131"/>
      <c r="D116" s="132"/>
      <c r="E116" s="132"/>
      <c r="F116" s="132"/>
      <c r="G116" s="132"/>
      <c r="H116" s="142">
        <f>H13+H53+H61+H67+H74+H89+H104+H110</f>
        <v>7318.6408999999985</v>
      </c>
    </row>
    <row r="117" spans="1:8" ht="91.5" customHeight="1" x14ac:dyDescent="0.2">
      <c r="A117" s="274"/>
      <c r="B117" s="274"/>
      <c r="C117" s="274"/>
      <c r="D117" s="274"/>
      <c r="E117" s="274"/>
      <c r="F117" s="274"/>
      <c r="G117" s="274"/>
      <c r="H117" s="274"/>
    </row>
    <row r="118" spans="1:8" ht="66.75" customHeight="1" x14ac:dyDescent="0.2"/>
  </sheetData>
  <mergeCells count="14">
    <mergeCell ref="H10:H11"/>
    <mergeCell ref="A12:A115"/>
    <mergeCell ref="A116:B116"/>
    <mergeCell ref="A117:H117"/>
    <mergeCell ref="B2:H2"/>
    <mergeCell ref="A7:H8"/>
    <mergeCell ref="A10:A11"/>
    <mergeCell ref="B10:B11"/>
    <mergeCell ref="C10:C11"/>
    <mergeCell ref="D10:D11"/>
    <mergeCell ref="E10:E11"/>
    <mergeCell ref="F10:F11"/>
    <mergeCell ref="G10:G11"/>
    <mergeCell ref="B5:H5"/>
  </mergeCells>
  <pageMargins left="0.7" right="0.7" top="0.75" bottom="0.75" header="0.3" footer="0.3"/>
  <pageSetup paperSize="9" scale="76" orientation="portrait" r:id="rId1"/>
  <rowBreaks count="2" manualBreakCount="2">
    <brk id="40" max="7" man="1"/>
    <brk id="77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H16"/>
  <sheetViews>
    <sheetView view="pageBreakPreview" zoomScaleSheetLayoutView="100" workbookViewId="0">
      <selection activeCell="F15" sqref="F15"/>
    </sheetView>
  </sheetViews>
  <sheetFormatPr defaultRowHeight="12.75" x14ac:dyDescent="0.2"/>
  <cols>
    <col min="1" max="1" width="32.7109375" style="1" customWidth="1"/>
    <col min="2" max="2" width="56.5703125" style="1" customWidth="1"/>
    <col min="3" max="3" width="14.28515625" style="1" bestFit="1" customWidth="1"/>
    <col min="4" max="256" width="9.140625" style="1"/>
    <col min="257" max="257" width="32.7109375" style="1" customWidth="1"/>
    <col min="258" max="258" width="56.5703125" style="1" customWidth="1"/>
    <col min="259" max="259" width="10.140625" style="1" bestFit="1" customWidth="1"/>
    <col min="260" max="512" width="9.140625" style="1"/>
    <col min="513" max="513" width="32.7109375" style="1" customWidth="1"/>
    <col min="514" max="514" width="56.5703125" style="1" customWidth="1"/>
    <col min="515" max="515" width="10.140625" style="1" bestFit="1" customWidth="1"/>
    <col min="516" max="768" width="9.140625" style="1"/>
    <col min="769" max="769" width="32.7109375" style="1" customWidth="1"/>
    <col min="770" max="770" width="56.5703125" style="1" customWidth="1"/>
    <col min="771" max="771" width="10.140625" style="1" bestFit="1" customWidth="1"/>
    <col min="772" max="1024" width="9.140625" style="1"/>
    <col min="1025" max="1025" width="32.7109375" style="1" customWidth="1"/>
    <col min="1026" max="1026" width="56.5703125" style="1" customWidth="1"/>
    <col min="1027" max="1027" width="10.140625" style="1" bestFit="1" customWidth="1"/>
    <col min="1028" max="1280" width="9.140625" style="1"/>
    <col min="1281" max="1281" width="32.7109375" style="1" customWidth="1"/>
    <col min="1282" max="1282" width="56.5703125" style="1" customWidth="1"/>
    <col min="1283" max="1283" width="10.140625" style="1" bestFit="1" customWidth="1"/>
    <col min="1284" max="1536" width="9.140625" style="1"/>
    <col min="1537" max="1537" width="32.7109375" style="1" customWidth="1"/>
    <col min="1538" max="1538" width="56.5703125" style="1" customWidth="1"/>
    <col min="1539" max="1539" width="10.140625" style="1" bestFit="1" customWidth="1"/>
    <col min="1540" max="1792" width="9.140625" style="1"/>
    <col min="1793" max="1793" width="32.7109375" style="1" customWidth="1"/>
    <col min="1794" max="1794" width="56.5703125" style="1" customWidth="1"/>
    <col min="1795" max="1795" width="10.140625" style="1" bestFit="1" customWidth="1"/>
    <col min="1796" max="2048" width="9.140625" style="1"/>
    <col min="2049" max="2049" width="32.7109375" style="1" customWidth="1"/>
    <col min="2050" max="2050" width="56.5703125" style="1" customWidth="1"/>
    <col min="2051" max="2051" width="10.140625" style="1" bestFit="1" customWidth="1"/>
    <col min="2052" max="2304" width="9.140625" style="1"/>
    <col min="2305" max="2305" width="32.7109375" style="1" customWidth="1"/>
    <col min="2306" max="2306" width="56.5703125" style="1" customWidth="1"/>
    <col min="2307" max="2307" width="10.140625" style="1" bestFit="1" customWidth="1"/>
    <col min="2308" max="2560" width="9.140625" style="1"/>
    <col min="2561" max="2561" width="32.7109375" style="1" customWidth="1"/>
    <col min="2562" max="2562" width="56.5703125" style="1" customWidth="1"/>
    <col min="2563" max="2563" width="10.140625" style="1" bestFit="1" customWidth="1"/>
    <col min="2564" max="2816" width="9.140625" style="1"/>
    <col min="2817" max="2817" width="32.7109375" style="1" customWidth="1"/>
    <col min="2818" max="2818" width="56.5703125" style="1" customWidth="1"/>
    <col min="2819" max="2819" width="10.140625" style="1" bestFit="1" customWidth="1"/>
    <col min="2820" max="3072" width="9.140625" style="1"/>
    <col min="3073" max="3073" width="32.7109375" style="1" customWidth="1"/>
    <col min="3074" max="3074" width="56.5703125" style="1" customWidth="1"/>
    <col min="3075" max="3075" width="10.140625" style="1" bestFit="1" customWidth="1"/>
    <col min="3076" max="3328" width="9.140625" style="1"/>
    <col min="3329" max="3329" width="32.7109375" style="1" customWidth="1"/>
    <col min="3330" max="3330" width="56.5703125" style="1" customWidth="1"/>
    <col min="3331" max="3331" width="10.140625" style="1" bestFit="1" customWidth="1"/>
    <col min="3332" max="3584" width="9.140625" style="1"/>
    <col min="3585" max="3585" width="32.7109375" style="1" customWidth="1"/>
    <col min="3586" max="3586" width="56.5703125" style="1" customWidth="1"/>
    <col min="3587" max="3587" width="10.140625" style="1" bestFit="1" customWidth="1"/>
    <col min="3588" max="3840" width="9.140625" style="1"/>
    <col min="3841" max="3841" width="32.7109375" style="1" customWidth="1"/>
    <col min="3842" max="3842" width="56.5703125" style="1" customWidth="1"/>
    <col min="3843" max="3843" width="10.140625" style="1" bestFit="1" customWidth="1"/>
    <col min="3844" max="4096" width="9.140625" style="1"/>
    <col min="4097" max="4097" width="32.7109375" style="1" customWidth="1"/>
    <col min="4098" max="4098" width="56.5703125" style="1" customWidth="1"/>
    <col min="4099" max="4099" width="10.140625" style="1" bestFit="1" customWidth="1"/>
    <col min="4100" max="4352" width="9.140625" style="1"/>
    <col min="4353" max="4353" width="32.7109375" style="1" customWidth="1"/>
    <col min="4354" max="4354" width="56.5703125" style="1" customWidth="1"/>
    <col min="4355" max="4355" width="10.140625" style="1" bestFit="1" customWidth="1"/>
    <col min="4356" max="4608" width="9.140625" style="1"/>
    <col min="4609" max="4609" width="32.7109375" style="1" customWidth="1"/>
    <col min="4610" max="4610" width="56.5703125" style="1" customWidth="1"/>
    <col min="4611" max="4611" width="10.140625" style="1" bestFit="1" customWidth="1"/>
    <col min="4612" max="4864" width="9.140625" style="1"/>
    <col min="4865" max="4865" width="32.7109375" style="1" customWidth="1"/>
    <col min="4866" max="4866" width="56.5703125" style="1" customWidth="1"/>
    <col min="4867" max="4867" width="10.140625" style="1" bestFit="1" customWidth="1"/>
    <col min="4868" max="5120" width="9.140625" style="1"/>
    <col min="5121" max="5121" width="32.7109375" style="1" customWidth="1"/>
    <col min="5122" max="5122" width="56.5703125" style="1" customWidth="1"/>
    <col min="5123" max="5123" width="10.140625" style="1" bestFit="1" customWidth="1"/>
    <col min="5124" max="5376" width="9.140625" style="1"/>
    <col min="5377" max="5377" width="32.7109375" style="1" customWidth="1"/>
    <col min="5378" max="5378" width="56.5703125" style="1" customWidth="1"/>
    <col min="5379" max="5379" width="10.140625" style="1" bestFit="1" customWidth="1"/>
    <col min="5380" max="5632" width="9.140625" style="1"/>
    <col min="5633" max="5633" width="32.7109375" style="1" customWidth="1"/>
    <col min="5634" max="5634" width="56.5703125" style="1" customWidth="1"/>
    <col min="5635" max="5635" width="10.140625" style="1" bestFit="1" customWidth="1"/>
    <col min="5636" max="5888" width="9.140625" style="1"/>
    <col min="5889" max="5889" width="32.7109375" style="1" customWidth="1"/>
    <col min="5890" max="5890" width="56.5703125" style="1" customWidth="1"/>
    <col min="5891" max="5891" width="10.140625" style="1" bestFit="1" customWidth="1"/>
    <col min="5892" max="6144" width="9.140625" style="1"/>
    <col min="6145" max="6145" width="32.7109375" style="1" customWidth="1"/>
    <col min="6146" max="6146" width="56.5703125" style="1" customWidth="1"/>
    <col min="6147" max="6147" width="10.140625" style="1" bestFit="1" customWidth="1"/>
    <col min="6148" max="6400" width="9.140625" style="1"/>
    <col min="6401" max="6401" width="32.7109375" style="1" customWidth="1"/>
    <col min="6402" max="6402" width="56.5703125" style="1" customWidth="1"/>
    <col min="6403" max="6403" width="10.140625" style="1" bestFit="1" customWidth="1"/>
    <col min="6404" max="6656" width="9.140625" style="1"/>
    <col min="6657" max="6657" width="32.7109375" style="1" customWidth="1"/>
    <col min="6658" max="6658" width="56.5703125" style="1" customWidth="1"/>
    <col min="6659" max="6659" width="10.140625" style="1" bestFit="1" customWidth="1"/>
    <col min="6660" max="6912" width="9.140625" style="1"/>
    <col min="6913" max="6913" width="32.7109375" style="1" customWidth="1"/>
    <col min="6914" max="6914" width="56.5703125" style="1" customWidth="1"/>
    <col min="6915" max="6915" width="10.140625" style="1" bestFit="1" customWidth="1"/>
    <col min="6916" max="7168" width="9.140625" style="1"/>
    <col min="7169" max="7169" width="32.7109375" style="1" customWidth="1"/>
    <col min="7170" max="7170" width="56.5703125" style="1" customWidth="1"/>
    <col min="7171" max="7171" width="10.140625" style="1" bestFit="1" customWidth="1"/>
    <col min="7172" max="7424" width="9.140625" style="1"/>
    <col min="7425" max="7425" width="32.7109375" style="1" customWidth="1"/>
    <col min="7426" max="7426" width="56.5703125" style="1" customWidth="1"/>
    <col min="7427" max="7427" width="10.140625" style="1" bestFit="1" customWidth="1"/>
    <col min="7428" max="7680" width="9.140625" style="1"/>
    <col min="7681" max="7681" width="32.7109375" style="1" customWidth="1"/>
    <col min="7682" max="7682" width="56.5703125" style="1" customWidth="1"/>
    <col min="7683" max="7683" width="10.140625" style="1" bestFit="1" customWidth="1"/>
    <col min="7684" max="7936" width="9.140625" style="1"/>
    <col min="7937" max="7937" width="32.7109375" style="1" customWidth="1"/>
    <col min="7938" max="7938" width="56.5703125" style="1" customWidth="1"/>
    <col min="7939" max="7939" width="10.140625" style="1" bestFit="1" customWidth="1"/>
    <col min="7940" max="8192" width="9.140625" style="1"/>
    <col min="8193" max="8193" width="32.7109375" style="1" customWidth="1"/>
    <col min="8194" max="8194" width="56.5703125" style="1" customWidth="1"/>
    <col min="8195" max="8195" width="10.140625" style="1" bestFit="1" customWidth="1"/>
    <col min="8196" max="8448" width="9.140625" style="1"/>
    <col min="8449" max="8449" width="32.7109375" style="1" customWidth="1"/>
    <col min="8450" max="8450" width="56.5703125" style="1" customWidth="1"/>
    <col min="8451" max="8451" width="10.140625" style="1" bestFit="1" customWidth="1"/>
    <col min="8452" max="8704" width="9.140625" style="1"/>
    <col min="8705" max="8705" width="32.7109375" style="1" customWidth="1"/>
    <col min="8706" max="8706" width="56.5703125" style="1" customWidth="1"/>
    <col min="8707" max="8707" width="10.140625" style="1" bestFit="1" customWidth="1"/>
    <col min="8708" max="8960" width="9.140625" style="1"/>
    <col min="8961" max="8961" width="32.7109375" style="1" customWidth="1"/>
    <col min="8962" max="8962" width="56.5703125" style="1" customWidth="1"/>
    <col min="8963" max="8963" width="10.140625" style="1" bestFit="1" customWidth="1"/>
    <col min="8964" max="9216" width="9.140625" style="1"/>
    <col min="9217" max="9217" width="32.7109375" style="1" customWidth="1"/>
    <col min="9218" max="9218" width="56.5703125" style="1" customWidth="1"/>
    <col min="9219" max="9219" width="10.140625" style="1" bestFit="1" customWidth="1"/>
    <col min="9220" max="9472" width="9.140625" style="1"/>
    <col min="9473" max="9473" width="32.7109375" style="1" customWidth="1"/>
    <col min="9474" max="9474" width="56.5703125" style="1" customWidth="1"/>
    <col min="9475" max="9475" width="10.140625" style="1" bestFit="1" customWidth="1"/>
    <col min="9476" max="9728" width="9.140625" style="1"/>
    <col min="9729" max="9729" width="32.7109375" style="1" customWidth="1"/>
    <col min="9730" max="9730" width="56.5703125" style="1" customWidth="1"/>
    <col min="9731" max="9731" width="10.140625" style="1" bestFit="1" customWidth="1"/>
    <col min="9732" max="9984" width="9.140625" style="1"/>
    <col min="9985" max="9985" width="32.7109375" style="1" customWidth="1"/>
    <col min="9986" max="9986" width="56.5703125" style="1" customWidth="1"/>
    <col min="9987" max="9987" width="10.140625" style="1" bestFit="1" customWidth="1"/>
    <col min="9988" max="10240" width="9.140625" style="1"/>
    <col min="10241" max="10241" width="32.7109375" style="1" customWidth="1"/>
    <col min="10242" max="10242" width="56.5703125" style="1" customWidth="1"/>
    <col min="10243" max="10243" width="10.140625" style="1" bestFit="1" customWidth="1"/>
    <col min="10244" max="10496" width="9.140625" style="1"/>
    <col min="10497" max="10497" width="32.7109375" style="1" customWidth="1"/>
    <col min="10498" max="10498" width="56.5703125" style="1" customWidth="1"/>
    <col min="10499" max="10499" width="10.140625" style="1" bestFit="1" customWidth="1"/>
    <col min="10500" max="10752" width="9.140625" style="1"/>
    <col min="10753" max="10753" width="32.7109375" style="1" customWidth="1"/>
    <col min="10754" max="10754" width="56.5703125" style="1" customWidth="1"/>
    <col min="10755" max="10755" width="10.140625" style="1" bestFit="1" customWidth="1"/>
    <col min="10756" max="11008" width="9.140625" style="1"/>
    <col min="11009" max="11009" width="32.7109375" style="1" customWidth="1"/>
    <col min="11010" max="11010" width="56.5703125" style="1" customWidth="1"/>
    <col min="11011" max="11011" width="10.140625" style="1" bestFit="1" customWidth="1"/>
    <col min="11012" max="11264" width="9.140625" style="1"/>
    <col min="11265" max="11265" width="32.7109375" style="1" customWidth="1"/>
    <col min="11266" max="11266" width="56.5703125" style="1" customWidth="1"/>
    <col min="11267" max="11267" width="10.140625" style="1" bestFit="1" customWidth="1"/>
    <col min="11268" max="11520" width="9.140625" style="1"/>
    <col min="11521" max="11521" width="32.7109375" style="1" customWidth="1"/>
    <col min="11522" max="11522" width="56.5703125" style="1" customWidth="1"/>
    <col min="11523" max="11523" width="10.140625" style="1" bestFit="1" customWidth="1"/>
    <col min="11524" max="11776" width="9.140625" style="1"/>
    <col min="11777" max="11777" width="32.7109375" style="1" customWidth="1"/>
    <col min="11778" max="11778" width="56.5703125" style="1" customWidth="1"/>
    <col min="11779" max="11779" width="10.140625" style="1" bestFit="1" customWidth="1"/>
    <col min="11780" max="12032" width="9.140625" style="1"/>
    <col min="12033" max="12033" width="32.7109375" style="1" customWidth="1"/>
    <col min="12034" max="12034" width="56.5703125" style="1" customWidth="1"/>
    <col min="12035" max="12035" width="10.140625" style="1" bestFit="1" customWidth="1"/>
    <col min="12036" max="12288" width="9.140625" style="1"/>
    <col min="12289" max="12289" width="32.7109375" style="1" customWidth="1"/>
    <col min="12290" max="12290" width="56.5703125" style="1" customWidth="1"/>
    <col min="12291" max="12291" width="10.140625" style="1" bestFit="1" customWidth="1"/>
    <col min="12292" max="12544" width="9.140625" style="1"/>
    <col min="12545" max="12545" width="32.7109375" style="1" customWidth="1"/>
    <col min="12546" max="12546" width="56.5703125" style="1" customWidth="1"/>
    <col min="12547" max="12547" width="10.140625" style="1" bestFit="1" customWidth="1"/>
    <col min="12548" max="12800" width="9.140625" style="1"/>
    <col min="12801" max="12801" width="32.7109375" style="1" customWidth="1"/>
    <col min="12802" max="12802" width="56.5703125" style="1" customWidth="1"/>
    <col min="12803" max="12803" width="10.140625" style="1" bestFit="1" customWidth="1"/>
    <col min="12804" max="13056" width="9.140625" style="1"/>
    <col min="13057" max="13057" width="32.7109375" style="1" customWidth="1"/>
    <col min="13058" max="13058" width="56.5703125" style="1" customWidth="1"/>
    <col min="13059" max="13059" width="10.140625" style="1" bestFit="1" customWidth="1"/>
    <col min="13060" max="13312" width="9.140625" style="1"/>
    <col min="13313" max="13313" width="32.7109375" style="1" customWidth="1"/>
    <col min="13314" max="13314" width="56.5703125" style="1" customWidth="1"/>
    <col min="13315" max="13315" width="10.140625" style="1" bestFit="1" customWidth="1"/>
    <col min="13316" max="13568" width="9.140625" style="1"/>
    <col min="13569" max="13569" width="32.7109375" style="1" customWidth="1"/>
    <col min="13570" max="13570" width="56.5703125" style="1" customWidth="1"/>
    <col min="13571" max="13571" width="10.140625" style="1" bestFit="1" customWidth="1"/>
    <col min="13572" max="13824" width="9.140625" style="1"/>
    <col min="13825" max="13825" width="32.7109375" style="1" customWidth="1"/>
    <col min="13826" max="13826" width="56.5703125" style="1" customWidth="1"/>
    <col min="13827" max="13827" width="10.140625" style="1" bestFit="1" customWidth="1"/>
    <col min="13828" max="14080" width="9.140625" style="1"/>
    <col min="14081" max="14081" width="32.7109375" style="1" customWidth="1"/>
    <col min="14082" max="14082" width="56.5703125" style="1" customWidth="1"/>
    <col min="14083" max="14083" width="10.140625" style="1" bestFit="1" customWidth="1"/>
    <col min="14084" max="14336" width="9.140625" style="1"/>
    <col min="14337" max="14337" width="32.7109375" style="1" customWidth="1"/>
    <col min="14338" max="14338" width="56.5703125" style="1" customWidth="1"/>
    <col min="14339" max="14339" width="10.140625" style="1" bestFit="1" customWidth="1"/>
    <col min="14340" max="14592" width="9.140625" style="1"/>
    <col min="14593" max="14593" width="32.7109375" style="1" customWidth="1"/>
    <col min="14594" max="14594" width="56.5703125" style="1" customWidth="1"/>
    <col min="14595" max="14595" width="10.140625" style="1" bestFit="1" customWidth="1"/>
    <col min="14596" max="14848" width="9.140625" style="1"/>
    <col min="14849" max="14849" width="32.7109375" style="1" customWidth="1"/>
    <col min="14850" max="14850" width="56.5703125" style="1" customWidth="1"/>
    <col min="14851" max="14851" width="10.140625" style="1" bestFit="1" customWidth="1"/>
    <col min="14852" max="15104" width="9.140625" style="1"/>
    <col min="15105" max="15105" width="32.7109375" style="1" customWidth="1"/>
    <col min="15106" max="15106" width="56.5703125" style="1" customWidth="1"/>
    <col min="15107" max="15107" width="10.140625" style="1" bestFit="1" customWidth="1"/>
    <col min="15108" max="15360" width="9.140625" style="1"/>
    <col min="15361" max="15361" width="32.7109375" style="1" customWidth="1"/>
    <col min="15362" max="15362" width="56.5703125" style="1" customWidth="1"/>
    <col min="15363" max="15363" width="10.140625" style="1" bestFit="1" customWidth="1"/>
    <col min="15364" max="15616" width="9.140625" style="1"/>
    <col min="15617" max="15617" width="32.7109375" style="1" customWidth="1"/>
    <col min="15618" max="15618" width="56.5703125" style="1" customWidth="1"/>
    <col min="15619" max="15619" width="10.140625" style="1" bestFit="1" customWidth="1"/>
    <col min="15620" max="15872" width="9.140625" style="1"/>
    <col min="15873" max="15873" width="32.7109375" style="1" customWidth="1"/>
    <col min="15874" max="15874" width="56.5703125" style="1" customWidth="1"/>
    <col min="15875" max="15875" width="10.140625" style="1" bestFit="1" customWidth="1"/>
    <col min="15876" max="16128" width="9.140625" style="1"/>
    <col min="16129" max="16129" width="32.7109375" style="1" customWidth="1"/>
    <col min="16130" max="16130" width="56.5703125" style="1" customWidth="1"/>
    <col min="16131" max="16131" width="10.140625" style="1" bestFit="1" customWidth="1"/>
    <col min="16132" max="16384" width="9.140625" style="1"/>
  </cols>
  <sheetData>
    <row r="1" spans="1:8" ht="12.75" customHeight="1" x14ac:dyDescent="0.25">
      <c r="C1" s="2" t="s">
        <v>22</v>
      </c>
    </row>
    <row r="2" spans="1:8" ht="15" customHeight="1" x14ac:dyDescent="0.25">
      <c r="A2" s="140"/>
      <c r="B2" s="21"/>
      <c r="C2" s="147" t="s">
        <v>288</v>
      </c>
      <c r="D2" s="21"/>
      <c r="E2" s="21"/>
      <c r="F2" s="21"/>
      <c r="G2" s="21"/>
      <c r="H2" s="21"/>
    </row>
    <row r="3" spans="1:8" ht="15" x14ac:dyDescent="0.25">
      <c r="A3" s="3"/>
      <c r="B3" s="147"/>
      <c r="C3" s="147" t="s">
        <v>242</v>
      </c>
      <c r="D3" s="147"/>
      <c r="E3" s="147"/>
      <c r="F3" s="147"/>
      <c r="G3" s="147"/>
      <c r="H3" s="147"/>
    </row>
    <row r="4" spans="1:8" ht="12.75" customHeight="1" x14ac:dyDescent="0.25">
      <c r="A4" s="4"/>
      <c r="B4" s="148"/>
      <c r="C4" s="148" t="s">
        <v>282</v>
      </c>
      <c r="D4" s="147"/>
      <c r="E4" s="147"/>
      <c r="F4" s="147"/>
      <c r="G4" s="147"/>
      <c r="H4" s="147"/>
    </row>
    <row r="5" spans="1:8" ht="15" x14ac:dyDescent="0.2">
      <c r="A5" s="5"/>
      <c r="B5" s="141"/>
      <c r="C5" s="150" t="s">
        <v>259</v>
      </c>
      <c r="D5" s="141"/>
      <c r="E5" s="141"/>
      <c r="F5" s="141"/>
      <c r="G5" s="141"/>
      <c r="H5" s="141"/>
    </row>
    <row r="6" spans="1:8" x14ac:dyDescent="0.2">
      <c r="A6" s="5"/>
    </row>
    <row r="7" spans="1:8" ht="12.75" customHeight="1" x14ac:dyDescent="0.2">
      <c r="A7" s="279" t="s">
        <v>261</v>
      </c>
      <c r="B7" s="279"/>
      <c r="C7" s="279"/>
    </row>
    <row r="8" spans="1:8" x14ac:dyDescent="0.2">
      <c r="A8" s="279"/>
      <c r="B8" s="279"/>
      <c r="C8" s="279"/>
    </row>
    <row r="9" spans="1:8" ht="12.75" customHeight="1" x14ac:dyDescent="0.2">
      <c r="A9" s="6"/>
      <c r="C9" s="8" t="s">
        <v>1</v>
      </c>
    </row>
    <row r="10" spans="1:8" ht="21" customHeight="1" x14ac:dyDescent="0.2">
      <c r="A10" s="9" t="s">
        <v>24</v>
      </c>
      <c r="B10" s="9" t="s">
        <v>3</v>
      </c>
      <c r="C10" s="9" t="s">
        <v>225</v>
      </c>
    </row>
    <row r="11" spans="1:8" ht="33.75" customHeight="1" x14ac:dyDescent="0.25">
      <c r="A11" s="18" t="s">
        <v>226</v>
      </c>
      <c r="B11" s="133" t="s">
        <v>227</v>
      </c>
      <c r="C11" s="221">
        <f>C16</f>
        <v>0</v>
      </c>
    </row>
    <row r="12" spans="1:8" ht="21" customHeight="1" x14ac:dyDescent="0.25">
      <c r="A12" s="134" t="s">
        <v>228</v>
      </c>
      <c r="B12" s="135" t="s">
        <v>229</v>
      </c>
      <c r="C12" s="237">
        <f>-5754.2-288.0989-673.386-20-567.956-15</f>
        <v>-7318.6409000000003</v>
      </c>
    </row>
    <row r="13" spans="1:8" ht="21.75" customHeight="1" x14ac:dyDescent="0.25">
      <c r="A13" s="134" t="s">
        <v>230</v>
      </c>
      <c r="B13" s="135" t="s">
        <v>231</v>
      </c>
      <c r="C13" s="237">
        <f>C12</f>
        <v>-7318.6409000000003</v>
      </c>
    </row>
    <row r="14" spans="1:8" ht="21.75" customHeight="1" x14ac:dyDescent="0.25">
      <c r="A14" s="134" t="s">
        <v>232</v>
      </c>
      <c r="B14" s="135" t="s">
        <v>233</v>
      </c>
      <c r="C14" s="237">
        <f>C15</f>
        <v>7318.6409000000003</v>
      </c>
    </row>
    <row r="15" spans="1:8" ht="15" x14ac:dyDescent="0.25">
      <c r="A15" s="134" t="s">
        <v>234</v>
      </c>
      <c r="B15" s="135" t="s">
        <v>235</v>
      </c>
      <c r="C15" s="237">
        <f>5754.2+288.0989+673.386+20+567.956+15</f>
        <v>7318.6409000000003</v>
      </c>
    </row>
    <row r="16" spans="1:8" ht="15" x14ac:dyDescent="0.25">
      <c r="A16" s="19"/>
      <c r="B16" s="12" t="s">
        <v>236</v>
      </c>
      <c r="C16" s="221">
        <f>C15+C13</f>
        <v>0</v>
      </c>
    </row>
  </sheetData>
  <mergeCells count="1">
    <mergeCell ref="A7:C8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'5'!Заголовки_для_печати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2023-10-12T02:09:05Z</dcterms:modified>
</cp:coreProperties>
</file>